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Főösszesítő" sheetId="2" r:id="rId1"/>
    <sheet name="Munkanem_reszletezes" sheetId="1" r:id="rId2"/>
  </sheets>
  <calcPr calcId="114210"/>
</workbook>
</file>

<file path=xl/calcChain.xml><?xml version="1.0" encoding="utf-8"?>
<calcChain xmlns="http://schemas.openxmlformats.org/spreadsheetml/2006/main">
  <c r="E7" i="2"/>
  <c r="E8"/>
  <c r="E9"/>
  <c r="E10"/>
  <c r="E11"/>
  <c r="E12"/>
  <c r="E13"/>
  <c r="E14"/>
  <c r="E18"/>
  <c r="E19"/>
  <c r="E20"/>
  <c r="E21"/>
  <c r="E24"/>
  <c r="E27"/>
  <c r="E28"/>
  <c r="E29"/>
  <c r="E30"/>
  <c r="E31"/>
  <c r="E32"/>
  <c r="E37"/>
  <c r="D7"/>
  <c r="D8"/>
  <c r="D9"/>
  <c r="D10"/>
  <c r="D11"/>
  <c r="D12"/>
  <c r="D13"/>
  <c r="D14"/>
  <c r="D18"/>
  <c r="D19"/>
  <c r="D20"/>
  <c r="D21"/>
  <c r="D24"/>
  <c r="D27"/>
  <c r="D28"/>
  <c r="D29"/>
  <c r="D30"/>
  <c r="D31"/>
  <c r="D32"/>
  <c r="D37"/>
  <c r="F75" i="1"/>
  <c r="H75"/>
  <c r="I75"/>
  <c r="F194"/>
  <c r="H194"/>
  <c r="I194"/>
  <c r="F4"/>
  <c r="F5"/>
  <c r="F6"/>
  <c r="B35" i="2"/>
  <c r="B34"/>
  <c r="B32"/>
  <c r="B31"/>
  <c r="B30"/>
  <c r="B29"/>
  <c r="B28"/>
  <c r="B27"/>
  <c r="B26"/>
  <c r="B24"/>
  <c r="B23"/>
  <c r="B21"/>
  <c r="B20"/>
  <c r="B19"/>
  <c r="B18"/>
  <c r="B17"/>
  <c r="B14"/>
  <c r="B13"/>
  <c r="B12"/>
  <c r="B11"/>
  <c r="B10"/>
  <c r="B9"/>
  <c r="B8"/>
  <c r="B7"/>
  <c r="B6"/>
  <c r="H191" i="1"/>
  <c r="F191"/>
  <c r="H192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1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99"/>
  <c r="H86"/>
  <c r="H87"/>
  <c r="H88"/>
  <c r="H89"/>
  <c r="H90"/>
  <c r="H91"/>
  <c r="H92"/>
  <c r="H93"/>
  <c r="H94"/>
  <c r="H95"/>
  <c r="H96"/>
  <c r="H97"/>
  <c r="F86"/>
  <c r="I86"/>
  <c r="F87"/>
  <c r="I87"/>
  <c r="F88"/>
  <c r="I88"/>
  <c r="F89"/>
  <c r="I89"/>
  <c r="F90"/>
  <c r="I90"/>
  <c r="F91"/>
  <c r="I91"/>
  <c r="F92"/>
  <c r="I92"/>
  <c r="F93"/>
  <c r="I93"/>
  <c r="F94"/>
  <c r="I94"/>
  <c r="F95"/>
  <c r="I95"/>
  <c r="F96"/>
  <c r="I96"/>
  <c r="F97"/>
  <c r="I97"/>
  <c r="H85"/>
  <c r="F85"/>
  <c r="H83"/>
  <c r="H82"/>
  <c r="H79"/>
  <c r="H80"/>
  <c r="H81"/>
  <c r="F79"/>
  <c r="I79"/>
  <c r="F80"/>
  <c r="F81"/>
  <c r="H78"/>
  <c r="H77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F53"/>
  <c r="I53"/>
  <c r="F54"/>
  <c r="F55"/>
  <c r="I55"/>
  <c r="F56"/>
  <c r="F57"/>
  <c r="I57"/>
  <c r="F58"/>
  <c r="F59"/>
  <c r="I59"/>
  <c r="F60"/>
  <c r="F61"/>
  <c r="I61"/>
  <c r="F62"/>
  <c r="F63"/>
  <c r="F64"/>
  <c r="F65"/>
  <c r="I65"/>
  <c r="F66"/>
  <c r="F67"/>
  <c r="I67"/>
  <c r="F68"/>
  <c r="F69"/>
  <c r="I69"/>
  <c r="F70"/>
  <c r="F71"/>
  <c r="F72"/>
  <c r="F73"/>
  <c r="I73"/>
  <c r="F74"/>
  <c r="H52"/>
  <c r="F52"/>
  <c r="I52"/>
  <c r="H42"/>
  <c r="H43"/>
  <c r="H44"/>
  <c r="H45"/>
  <c r="H46"/>
  <c r="H47"/>
  <c r="H48"/>
  <c r="H49"/>
  <c r="H50"/>
  <c r="F42"/>
  <c r="F43"/>
  <c r="F44"/>
  <c r="F45"/>
  <c r="I45"/>
  <c r="F46"/>
  <c r="F47"/>
  <c r="F48"/>
  <c r="F49"/>
  <c r="I49"/>
  <c r="F50"/>
  <c r="H41"/>
  <c r="F41"/>
  <c r="H32"/>
  <c r="H33"/>
  <c r="H34"/>
  <c r="H35"/>
  <c r="H36"/>
  <c r="H37"/>
  <c r="H38"/>
  <c r="H39"/>
  <c r="F32"/>
  <c r="I32"/>
  <c r="F33"/>
  <c r="I33"/>
  <c r="F34"/>
  <c r="I34"/>
  <c r="F35"/>
  <c r="I35"/>
  <c r="F36"/>
  <c r="I36"/>
  <c r="F37"/>
  <c r="I37"/>
  <c r="F38"/>
  <c r="I38"/>
  <c r="F39"/>
  <c r="I39"/>
  <c r="H31"/>
  <c r="H30"/>
  <c r="F31"/>
  <c r="H184"/>
  <c r="H185"/>
  <c r="H186"/>
  <c r="H187"/>
  <c r="H188"/>
  <c r="F184"/>
  <c r="I184"/>
  <c r="F185"/>
  <c r="F186"/>
  <c r="F187"/>
  <c r="I187"/>
  <c r="F188"/>
  <c r="H183"/>
  <c r="H182"/>
  <c r="F183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F160"/>
  <c r="I160"/>
  <c r="F161"/>
  <c r="F162"/>
  <c r="F163"/>
  <c r="F164"/>
  <c r="I164"/>
  <c r="F165"/>
  <c r="F166"/>
  <c r="F167"/>
  <c r="F168"/>
  <c r="I168"/>
  <c r="F169"/>
  <c r="F170"/>
  <c r="F171"/>
  <c r="F172"/>
  <c r="I172"/>
  <c r="F173"/>
  <c r="F174"/>
  <c r="F175"/>
  <c r="F176"/>
  <c r="I176"/>
  <c r="F177"/>
  <c r="F178"/>
  <c r="F179"/>
  <c r="F180"/>
  <c r="I180"/>
  <c r="F181"/>
  <c r="H159"/>
  <c r="F159"/>
  <c r="H157"/>
  <c r="H156"/>
  <c r="F157"/>
  <c r="F156"/>
  <c r="H154"/>
  <c r="H155"/>
  <c r="F154"/>
  <c r="F155"/>
  <c r="H153"/>
  <c r="H152"/>
  <c r="F153"/>
  <c r="H149"/>
  <c r="H150"/>
  <c r="H151"/>
  <c r="F149"/>
  <c r="F150"/>
  <c r="F151"/>
  <c r="H148"/>
  <c r="F148"/>
  <c r="H141"/>
  <c r="H142"/>
  <c r="H143"/>
  <c r="H144"/>
  <c r="H145"/>
  <c r="H146"/>
  <c r="F141"/>
  <c r="F142"/>
  <c r="I142"/>
  <c r="F143"/>
  <c r="I143"/>
  <c r="F144"/>
  <c r="F145"/>
  <c r="F146"/>
  <c r="I146"/>
  <c r="H140"/>
  <c r="H139"/>
  <c r="F140"/>
  <c r="I85"/>
  <c r="F84"/>
  <c r="I148"/>
  <c r="F147"/>
  <c r="I149"/>
  <c r="F152"/>
  <c r="F158"/>
  <c r="I81"/>
  <c r="H84"/>
  <c r="H118"/>
  <c r="I191"/>
  <c r="H158"/>
  <c r="I178"/>
  <c r="I174"/>
  <c r="I170"/>
  <c r="I166"/>
  <c r="I162"/>
  <c r="H40"/>
  <c r="I56"/>
  <c r="H190"/>
  <c r="E35" i="2"/>
  <c r="H147" i="1"/>
  <c r="F139"/>
  <c r="I151"/>
  <c r="F182"/>
  <c r="I50"/>
  <c r="I46"/>
  <c r="I42"/>
  <c r="H98"/>
  <c r="I72"/>
  <c r="I68"/>
  <c r="I64"/>
  <c r="I60"/>
  <c r="F51"/>
  <c r="I71"/>
  <c r="I63"/>
  <c r="H51"/>
  <c r="F40"/>
  <c r="I41"/>
  <c r="F30"/>
  <c r="I31"/>
  <c r="I30"/>
  <c r="I154"/>
  <c r="I155"/>
  <c r="I157"/>
  <c r="I156"/>
  <c r="I181"/>
  <c r="I177"/>
  <c r="I173"/>
  <c r="I169"/>
  <c r="I165"/>
  <c r="I161"/>
  <c r="I183"/>
  <c r="I48"/>
  <c r="I44"/>
  <c r="I80"/>
  <c r="I47"/>
  <c r="I43"/>
  <c r="I74"/>
  <c r="I70"/>
  <c r="I66"/>
  <c r="I62"/>
  <c r="I58"/>
  <c r="I54"/>
  <c r="I145"/>
  <c r="I141"/>
  <c r="I186"/>
  <c r="I144"/>
  <c r="I153"/>
  <c r="I159"/>
  <c r="I179"/>
  <c r="I175"/>
  <c r="I171"/>
  <c r="I167"/>
  <c r="I163"/>
  <c r="I188"/>
  <c r="I185"/>
  <c r="I84"/>
  <c r="I150"/>
  <c r="I140"/>
  <c r="H29"/>
  <c r="H28"/>
  <c r="H27"/>
  <c r="H26"/>
  <c r="H22"/>
  <c r="H23"/>
  <c r="H24"/>
  <c r="H25"/>
  <c r="H21"/>
  <c r="H10"/>
  <c r="H11"/>
  <c r="H12"/>
  <c r="H13"/>
  <c r="H14"/>
  <c r="H15"/>
  <c r="H16"/>
  <c r="H17"/>
  <c r="H18"/>
  <c r="H19"/>
  <c r="H9"/>
  <c r="H8"/>
  <c r="H5"/>
  <c r="H6"/>
  <c r="H7"/>
  <c r="H4"/>
  <c r="H3"/>
  <c r="I182"/>
  <c r="I152"/>
  <c r="H20"/>
  <c r="E38" i="2"/>
  <c r="I147" i="1"/>
  <c r="I40"/>
  <c r="I51"/>
  <c r="I139"/>
  <c r="I158"/>
  <c r="I138"/>
  <c r="F120"/>
  <c r="I120"/>
  <c r="F121"/>
  <c r="I121"/>
  <c r="F122"/>
  <c r="I122"/>
  <c r="F123"/>
  <c r="I123"/>
  <c r="F124"/>
  <c r="I124"/>
  <c r="F125"/>
  <c r="I125"/>
  <c r="F126"/>
  <c r="I126"/>
  <c r="F127"/>
  <c r="I127"/>
  <c r="F128"/>
  <c r="I128"/>
  <c r="F129"/>
  <c r="I129"/>
  <c r="F130"/>
  <c r="I130"/>
  <c r="F131"/>
  <c r="I131"/>
  <c r="F132"/>
  <c r="I132"/>
  <c r="F133"/>
  <c r="I133"/>
  <c r="F134"/>
  <c r="I134"/>
  <c r="F135"/>
  <c r="I135"/>
  <c r="F136"/>
  <c r="I136"/>
  <c r="F137"/>
  <c r="I137"/>
  <c r="F100"/>
  <c r="I100"/>
  <c r="F101"/>
  <c r="I101"/>
  <c r="F102"/>
  <c r="I102"/>
  <c r="F103"/>
  <c r="I103"/>
  <c r="F104"/>
  <c r="I104"/>
  <c r="F105"/>
  <c r="I105"/>
  <c r="F106"/>
  <c r="I106"/>
  <c r="F107"/>
  <c r="I107"/>
  <c r="F108"/>
  <c r="I108"/>
  <c r="F109"/>
  <c r="I109"/>
  <c r="F110"/>
  <c r="I110"/>
  <c r="F111"/>
  <c r="I111"/>
  <c r="F112"/>
  <c r="I112"/>
  <c r="F113"/>
  <c r="I113"/>
  <c r="F114"/>
  <c r="I114"/>
  <c r="F115"/>
  <c r="I115"/>
  <c r="F116"/>
  <c r="I116"/>
  <c r="F22"/>
  <c r="I22"/>
  <c r="F23"/>
  <c r="I23"/>
  <c r="F24"/>
  <c r="I24"/>
  <c r="F25"/>
  <c r="I25"/>
  <c r="F10"/>
  <c r="I10"/>
  <c r="F11"/>
  <c r="I11"/>
  <c r="F12"/>
  <c r="I12"/>
  <c r="F13"/>
  <c r="I13"/>
  <c r="F14"/>
  <c r="I14"/>
  <c r="F15"/>
  <c r="I15"/>
  <c r="F16"/>
  <c r="I16"/>
  <c r="F17"/>
  <c r="I17"/>
  <c r="F18"/>
  <c r="I18"/>
  <c r="F19"/>
  <c r="I19"/>
  <c r="F9"/>
  <c r="I9"/>
  <c r="I8"/>
  <c r="F8"/>
  <c r="F192"/>
  <c r="F119"/>
  <c r="F118"/>
  <c r="F99"/>
  <c r="F83"/>
  <c r="F78"/>
  <c r="F29"/>
  <c r="F27"/>
  <c r="F21"/>
  <c r="I5"/>
  <c r="I6"/>
  <c r="F7"/>
  <c r="I4"/>
  <c r="I192"/>
  <c r="I190"/>
  <c r="F190"/>
  <c r="D35" i="2"/>
  <c r="I83" i="1"/>
  <c r="I82"/>
  <c r="F82"/>
  <c r="I78"/>
  <c r="I77"/>
  <c r="F77"/>
  <c r="I99"/>
  <c r="I98"/>
  <c r="F98"/>
  <c r="I29"/>
  <c r="I28"/>
  <c r="F28"/>
  <c r="I27"/>
  <c r="I26"/>
  <c r="F26"/>
  <c r="I21"/>
  <c r="I20"/>
  <c r="F20"/>
  <c r="I7"/>
  <c r="I3"/>
  <c r="F3"/>
  <c r="I119"/>
  <c r="I118"/>
  <c r="I117"/>
  <c r="I189"/>
  <c r="I76"/>
  <c r="I2"/>
  <c r="D38" i="2"/>
  <c r="D39"/>
  <c r="D40"/>
  <c r="D41"/>
</calcChain>
</file>

<file path=xl/sharedStrings.xml><?xml version="1.0" encoding="utf-8"?>
<sst xmlns="http://schemas.openxmlformats.org/spreadsheetml/2006/main" count="387" uniqueCount="230">
  <si>
    <t xml:space="preserve">AB-010 konszignációs jelű műanyag, fix ablak,  1750x 600 mm,   fehér színben, 6 légkamrás, 76 mm-es profilból, 4 mm Float + 12 mm légrés argon töltéssel +4 mm float+12 mm légrés+ 4 mm Low-E alumínium távtartóval, ( Ug=0,8 W/m2K, Rw= 32 dB ) hőszigetelő üvegezéssel.   </t>
  </si>
  <si>
    <t>Tartalék keret</t>
  </si>
  <si>
    <t xml:space="preserve">Tartalék keret </t>
  </si>
  <si>
    <t>%</t>
  </si>
  <si>
    <t>Végtakarítás</t>
  </si>
  <si>
    <t>klt</t>
  </si>
  <si>
    <t>Tartalék keret (10%)</t>
  </si>
  <si>
    <t>Takarítás</t>
  </si>
  <si>
    <t>Munkanem</t>
  </si>
  <si>
    <t>Mennyiség</t>
  </si>
  <si>
    <t>Mennyiség
egysége</t>
  </si>
  <si>
    <t>Építészeti munkarészek</t>
  </si>
  <si>
    <t>Srsz</t>
  </si>
  <si>
    <t>Homlokzati hőszigetelés</t>
  </si>
  <si>
    <t>Hőszigetelés rögzítése</t>
  </si>
  <si>
    <t>Vakolat</t>
  </si>
  <si>
    <t>Állványzat</t>
  </si>
  <si>
    <t>Tető hőszigetelés</t>
  </si>
  <si>
    <t>Tető hőszigetelés járulékos költségei</t>
  </si>
  <si>
    <t>Nyílászárócsere</t>
  </si>
  <si>
    <t>Szivattyúcsere</t>
  </si>
  <si>
    <t>Hidraulikai beszabályozás</t>
  </si>
  <si>
    <t>Szelepek</t>
  </si>
  <si>
    <t>Csövezés</t>
  </si>
  <si>
    <t>Megújuló energiaforrás beépítése</t>
  </si>
  <si>
    <t>Gépészeti munkarész</t>
  </si>
  <si>
    <t>Kapacitásfejlesztés</t>
  </si>
  <si>
    <t>lábazati hőszigetelés 140mm XPS lemeből</t>
  </si>
  <si>
    <t>m2</t>
  </si>
  <si>
    <t>Falsíkok síkba hozása 30mm vastag EPS hőszigetelő táblákból</t>
  </si>
  <si>
    <t>vékonyágyazatú ragasztó polisztirol lemezekhez (6kg/m2)</t>
  </si>
  <si>
    <t>műanyag szeges beütődűbel hőszigetelő táblákhoz, 175mm, 6db/m2</t>
  </si>
  <si>
    <t>A hőszigetelés vastagsághoz igazított méretű, vízcseppentővel kialakított, alumínium kezdősín szerelése, 30 cm-kénti hátszerkezethez való dübelezéssel, valamint ragasztóba való ágyazással.</t>
  </si>
  <si>
    <t xml:space="preserve">alapozó vakolat díszvakolat alá, 0,15kg/m2
</t>
  </si>
  <si>
    <t xml:space="preserve">homlokzati díszvakolat, 2mm, dörzsölt, 2-es színlista több színben felvíve, 2,5kg/m2
</t>
  </si>
  <si>
    <t xml:space="preserve">lábazati díszvakolat, akryl bázisú, természetes kőszemcse tartalmú, színezett
</t>
  </si>
  <si>
    <t>fm</t>
  </si>
  <si>
    <t>Homlokzati létraállványok állítása  szintenkénti pallóterítéssel, korláttal lábdeszkával, (kétpallós)0,55 m padlószélességgel, 1,00 kN/m, szükséges magasságig</t>
  </si>
  <si>
    <t xml:space="preserve">homlokzatok síkba hozása 1-3cm mészhomok vakolat készítésével vakolt felületre
</t>
  </si>
  <si>
    <t>15 cm, EPS 100 lépésálló expandált polisztirolhab hőszigetelő lemez beépítése mechanikus rögzítéssel (rögzítés külön tételben)</t>
  </si>
  <si>
    <t xml:space="preserve">Szigetelendő felület kellősítése, előkészítése, perforálása
</t>
  </si>
  <si>
    <t xml:space="preserve">Hőszigetelés mechanikus rögzítése EJOT TID-T 155 rögzítőszettel (2db/m2)
</t>
  </si>
  <si>
    <t xml:space="preserve">1 rtg. PLASTOBIT PV 4MM T APP modifikált bitumenes lemez fektetése mechanikus rögzítéssel ( rögzítés külön tételben )
</t>
  </si>
  <si>
    <t xml:space="preserve">1 rtg. PLASTOBIT PV 4,5 TOP APP modifikált bitumenes lemez fektetése teljes felületen lángolvasztással
</t>
  </si>
  <si>
    <t xml:space="preserve">Vízszigetelés mechanikus rögzítése EJOT TID-T 155 rögzítőszettel (4db/m2)
</t>
  </si>
  <si>
    <t xml:space="preserve">10x12 fa palló beépítése párkányra dübelezve hőszigetelés fogadásához attika mentén
</t>
  </si>
  <si>
    <t xml:space="preserve">Horganyzott egyvízorros preskyes szegély elhelyezésa
</t>
  </si>
  <si>
    <t xml:space="preserve">Páraszellőzők beépítése (CURVER) és gallérozása bitumenes szigetelő rendszerrel
</t>
  </si>
  <si>
    <t xml:space="preserve">Lapostető szigetelés felhajtása függőleges felületre, 1 rtg 4 mm vtg poliester fátyol hordozójú SBS modifikált bitumenes lemez, hajlatnál kőzetgyapot ékelemmel mechanikus sínes rögzítéssel
</t>
  </si>
  <si>
    <t>Egyéb nem besorolható szigetelési költségek</t>
  </si>
  <si>
    <t>db</t>
  </si>
  <si>
    <t xml:space="preserve">Lefolyócsatorna óvatos bontása, majd az elbontott lefolyócsatorna visszaépítése a szükséges pótlásokkal
</t>
  </si>
  <si>
    <t xml:space="preserve">attika lefedés szerelése horganyott acéllemezből, 50 cm kiterített szélességgel
</t>
  </si>
  <si>
    <t xml:space="preserve">Mobil WC bérlése
</t>
  </si>
  <si>
    <t xml:space="preserve">Építési törmelék és hulladék, valamint csomagolóanyagok, stb. folyamatos gyűjtése, elszállítása hatóságilag engedélyezett  hulladéklerakóba, lerakójeggyel együtt.
</t>
  </si>
  <si>
    <t xml:space="preserve">homlokzatra felszerelt elemek (táblák, lámpatestek, zászlótartó...stb) leszerelése, hőszigetelt, vakolt felületre újra elhelyezése átmenő dübeles csavarrögzítéssel
</t>
  </si>
  <si>
    <t xml:space="preserve">gázmérő leszerelése, gáz kizárása, majd új homlokzati síkra gázművek általi visszahelyezése, DN50-ig
</t>
  </si>
  <si>
    <t xml:space="preserve">Gázművek szolgáltatásai: elkészült gázvezetékek nyomáspróbája, tervezési és engedélyezési díjak
</t>
  </si>
  <si>
    <t xml:space="preserve">Villámvédelmi rendszer helyreállítás, mérés és jegyzőkönyv készítése             
</t>
  </si>
  <si>
    <t xml:space="preserve">légkondicionáló kültéri egységének leszerelése, új hosszabbított tartó konzolok felszerelése, majd hőszigetelés és festés után a kültéri egység visszaszerelése
</t>
  </si>
  <si>
    <t xml:space="preserve">belső udvar acélszerkezetes tetőjének elbontása
</t>
  </si>
  <si>
    <t>m3</t>
  </si>
  <si>
    <t xml:space="preserve"> Könyöklők elhelyezése ( szélesség:200 mm )                 
</t>
  </si>
  <si>
    <t xml:space="preserve"> Ablakpárkány egyvízorros kialakítása, 30 cm-es kiterített szélességig, legalább 2cm-es vízorrokkal, 3%-os kifelé lejtéssel, fehér porszórt alu, végzárókkal                 
</t>
  </si>
  <si>
    <t xml:space="preserve"> Szerkezetek bontása                 
</t>
  </si>
  <si>
    <t xml:space="preserve"> Nyílászárók beépítése                 
</t>
  </si>
  <si>
    <t xml:space="preserve"> Belső ablakkávák javítása sarokösszedolgozással 30 cm kiterített szélességig                 
</t>
  </si>
  <si>
    <t xml:space="preserve">" Belső festéseknél felület előkészítése, részmunkák;
glettelés, műanyag kötőanyagú glettel (simítótapasszal),
vakolt felületen
Diszperziós festés műanyag bázisú vizes-diszperziós  fehér festékkel, két rétegben, sima felületen                 "
</t>
  </si>
  <si>
    <t xml:space="preserve"> Nyílászárók belső takarása műanyag takaróléccel                 
</t>
  </si>
  <si>
    <t xml:space="preserve"> Kibontott szerkezetek elszállítása, lerakása, lerakóhelyi díjjal együtt                 
</t>
  </si>
  <si>
    <t>m</t>
  </si>
  <si>
    <t>Fűtési rendszer beszabályozása körönként, a földszinti, és radiátoronként.</t>
  </si>
  <si>
    <t>ktg (költség)</t>
  </si>
  <si>
    <t>2 rtg deszka hátszerkezet 10 cm széles 5 cm vtg</t>
  </si>
  <si>
    <t>10 cm vtg. szálas hőszigetelésdeszkák között</t>
  </si>
  <si>
    <t>Homlokzati hőszigetelés készítése 10cm vtg. szálas hőszigetelésből</t>
  </si>
  <si>
    <t>Csavarok, kötőelemek</t>
  </si>
  <si>
    <t>Vasanyag (kb.: 450m 60x60x4 zártszelvény,50m U vas 60x70x4)</t>
  </si>
  <si>
    <t>Horganyzott acél fülek</t>
  </si>
  <si>
    <t>Meglévő radiátorokra DANFOSS RA-N típusú  termosztatikus szelepek DANFOSS RA2920 típusú vandálbiztos, gőz töltetű termofejek, és DANFOSS RLV-S típusú visszatérő torlószelepek elhelyezése, 1/2"-1"-ig.</t>
  </si>
  <si>
    <t>Iszapleválasztó,
karimás kivitelben, ellenkarimákkal, tömítésekkel,anyáscsavarokkal, felszerelve, Clean típusú, PN 16
DN 150</t>
  </si>
  <si>
    <t>Légleválasztó,
karimás kivitelben, ellenkarimákkal, tömítésekkel,
anyáscsavarokkal, felszerelve,
Flamcovent-F típusú,
DN 150</t>
  </si>
  <si>
    <t>Pillangószelep öntöttvas házzal, rozsdamentes szeleptányérral,
ellenkarimákkal, tömítésekkel, anyáscsavarokkal,
felszerelve,
EFFEBI-Atlantis típusú,
EPDM ülékgyűrűvel - PN 16
DN 125 méretben</t>
  </si>
  <si>
    <t xml:space="preserve">"Visszacsapó szelep, rozsdamentes szeleptányérral,
ellenkarimákkal, tömítésekkel, anyáscsavarokkal,
felszerelve,
EFFEBI-Atlantis típusú,
EPDM ülékgyűrűvel - PN 16
DN 125 méretben"
</t>
  </si>
  <si>
    <t xml:space="preserve">"Szennyfogó szűrő szűrőbetéttel,
ellenkarimákkal, tömítésekkel, anyáscsavarokkal,
felszerelve,
ARI típusú,
PN 6
DN 125"
</t>
  </si>
  <si>
    <t xml:space="preserve">"Gázipari, víz-fűtés szerelési felhasználású gömbcsap,
sárgarézből (kék fogantyúval),
felszerelve,
MOFÉM AHA típusú,
belső menettel
1 1/4""-os"
</t>
  </si>
  <si>
    <t xml:space="preserve">"Visszacsapószelep, felszerelve,
sárgarézbõl,  3048 sz. - PN 10,  rozsdamentes szeleptányérral,
menetes kötésekkel, tömítésekkel, anyáscsavarokkal,
felszerelve,
rugós kivitelben
1 1/4""-os"
</t>
  </si>
  <si>
    <t xml:space="preserve">"Szennyfogó szűrő szűrőbetéttel,
ellenkarimákkal, tömítésekkel, anyáscsavarokkal,
felszerelve,
ARI típusú,
PN 6
DN32"
</t>
  </si>
  <si>
    <t xml:space="preserve">"Pillangószelep öntöttvas házzal, rozsdamentes szeleptányérral,
ellenkarimákkal, tömítésekkel, anyáscsavarokkal,
felszerelve,
EFFEBI-Atlantis típusú,
EPDM ülékgyűrűvel - PN 16
DN 150 méretben"
</t>
  </si>
  <si>
    <t xml:space="preserve">"Kazántöltő és ürítő gömbcsap, sárgarézből,
felszerelve,
AHA-MOFÉM típusú,
1/2"""
</t>
  </si>
  <si>
    <t xml:space="preserve">db </t>
  </si>
  <si>
    <t xml:space="preserve">"Előregyártott osztó vagy gyűjtő,
acélcsőből, mélydomború edényfenékkel,
előre beépített támaszokra helyezve, felszerelve, Armstrong Armaflex hőszigeteléssel.
Anyagminőség: MSZ EN 10216-1/P235TR2 (MSZ 29:1986 A 37),
323,9 x 8,0 mm-es acélcsőből
2 m hosszban"
</t>
  </si>
  <si>
    <t xml:space="preserve">"Légedény,
acélcsőből mélydomború edényfenékkel,
csatlakozó és légelvezető csonkkal, szögacél támaszokkal, [CSŐSZER F-53 típusú,] 88,9 x 3,2 mm"
</t>
  </si>
  <si>
    <t xml:space="preserve">"Varratnélküli acélcsőből készült fűtési vezeték,
forrcső ívekkel, csőhüvelyekkel,
hegesztett és karimás kötésekkel, szakaszos nyomáspróbával.
Anyagminőség: MSZ EN 10216-1/P235TR2 (MSZ 29:1986 A 37),
szabadon szerelve,
tartószerkezetekkel, felületvédelemmel ellátva, 13mm vtg. Armstrong Armaflex hőszigeteléssel
159,0 x 4,5 mm (DN150) méretben"
</t>
  </si>
  <si>
    <t xml:space="preserve">"Varratnélküli acélcsőből készült fűtési vezeték,
forrcső ívekkel, csőhüvelyekkel,
hegesztett és karimás kötésekkel, szakaszos nyomáspróbával.
Anyagminőség: MSZ EN 10216-1/P235TR2 (MSZ 29:1986 A 37),
szabadon szerelve,
tartószerkezetekkel, felületvédelemmel ellátva, 13mm vtg. Armstrong Armaflex hőszigeteléssel
133,0 x 4,0 mm (DN125) méretben"
</t>
  </si>
  <si>
    <t xml:space="preserve">PVC lefolyóvezeték kiépítése szabadon, falhoz bilincselve, tartószerkezetekkel.
</t>
  </si>
  <si>
    <t xml:space="preserve">"Ipari fémtokos hőmérő, nagy egyenes,
környezetvédelmi előírásoknak megfelelő
töltőfolyadékkal (200°C-tól higanytöltéssel),
felszerelve, [LOMBIK gyártmányú,] átm. 100 x 1/2"" alsó csatlakozással 63 mm bemerülő hosszal    [11111-1031]."
</t>
  </si>
  <si>
    <t xml:space="preserve">Hőmérőcsonk, [CSŐSZER F-11 típusú,] köracélból esztergálva M 20.
</t>
  </si>
  <si>
    <t xml:space="preserve">"Üzemviteli manométer,
fekete festett acél házzal, műszerüveg
ablakkal, réz ötvözet mérőművel,
felszerelve, [LOMBIK gyártmányú,] átm. 100 x 1/2"" alsó csatlakozással 0-  6,0 bar mérési tartományban."
</t>
  </si>
  <si>
    <t xml:space="preserve">"Zománcozott felirati jelzőtábla,
csavarozással felszerelve, [EMA LION gyártmányú,]
fehér alapon fekete betűkkel és kerettel, 1 sor írással 8 x  5 cm"
</t>
  </si>
  <si>
    <t xml:space="preserve">Hőközponti erősáramú-, és automatika kapcsolószekrény épületfelügyeleti rendszerhez kapcsolható kialakításban, kazánok, termoventilátor, és hőközponti elemek erősáramú bekötésével.
</t>
  </si>
  <si>
    <t xml:space="preserve">"Ipari  kétoszlopos, folyamatos üzemű automata vízlágyító berendezés,
ioncserélő gyantatöltettel, a gyantatöltetet tartó és sóoldó tartállyal,
menetes csatlakozásokkal, a víznyomó hálózatba bekötve,
szennyvíz csatlakoztatással, Ipari egyoszlopos, szakaszos üzemű automata vízlágyító berendezés,
ioncserélő gyantatöltettel, a gyantatöltetet tartó és sóoldó tartállyal,
menetes csatlakozásokkal, a víznyomó hálózatba bekötve,
szennyvíz csatlakoztatással, kis teljesítményű VAD 30 F 1""/2,0-2,5 m3/h"
</t>
  </si>
  <si>
    <t xml:space="preserve">Csővezetékek bontása, horganyzott vagy fekete acélcsövek tartószerkezetről, vagy padlócsatornából lángvágással, deponálással, DN 150 méretig
</t>
  </si>
  <si>
    <t xml:space="preserve">Hőközponti vízvételi hely kiépítése vízlágyító részére mellékvízmérő telepítéssel
</t>
  </si>
  <si>
    <t xml:space="preserve">Meglévő osztó vagy gyűjtő bontása és elszállítása.
</t>
  </si>
  <si>
    <t xml:space="preserve">Fűtési renszer feltöltése, és szakaszos nyomáspróbája.
</t>
  </si>
  <si>
    <t>Nyílászárók körül 40 mm vastag EPS hőszigetelő táblákból kávaképzés, üvegszövet háló befordításával, feszültség-csúcspontoknál 45 fokos szögben üvegszövet háló erősítéssel (75cm)</t>
  </si>
  <si>
    <t xml:space="preserve">"Gumimembrános zárt tágulási tartály,
gyári tartozékokkal, felszerelve,
REFLEX típusú, 600 literes
(Meglévő tágulási tartály kiegészítésére."
</t>
  </si>
  <si>
    <t>Nedvestengelyű, elektronikusan szabályozott
keringtető szivattyú, egyes,
fűtési, klímaalkalmazási és hűtési célokra,
("A energia osztályú"),
elektromotorral egybeépítve,
csővezetékbe beépítve,
WILO Yonos típusú,
karimás kivitelben, ellenkarimákkal és
kötéskészletekkel
MAXO 80/0,5-12</t>
  </si>
  <si>
    <t xml:space="preserve">"Meglévő-
Nedvestengelyű, elektronikusan szabályozott
keringtető szivattyú, egyes,
fűtési, klímaalkalmazási és hűtési célokra,
(""A energia osztályú""),
elektromotorral egybeépítve,
csővezetékbe beépítve,
WILO Yonos típusú,
karimás kivitelben, ellenkarimákkal és
kötéskészletekkel
MAXO 80/0,5-12 (Hidegtartalék)"
</t>
  </si>
  <si>
    <t xml:space="preserve">"Nedvestengelyű, elektronikusan szabályozott
keringtető szivattyú, egyes,
fűtési, klímaalkalmazási és hűtési célokra,
(""A energia osztályú""),
elektromotorral egybeépítve,
csővezetékbe beépítve,
WILO Yonos típusú,
menetes kivitelben, hollandis kötéskészletekkel
MAXO 30/0,5-12"
</t>
  </si>
  <si>
    <t xml:space="preserve">"Nedvestengelyű, elektronikusan szabályozott
keringtető szivattyú, egyes,
fűtési, klímaalkalmazási és hűtési célokra,
(""A energia osztályú""),
elektromotorral egybeépítve,
csővezetékbe beépítve,
WILO Yonos típusú,
menetes kivitelben, hollandis kötéskészletekkel
MAXO 30/0,5-12 (Hidegtartalék)"
</t>
  </si>
  <si>
    <t>Háromjáratú keverőszelep karimás kivitelben, ellenkarimával, fűtési kör minőségi szabályozására, SAUTER BUE080F200 típus (kvs 100), AVM234SF132 mozgatómotorral, fűtés-oldali, és elektromos bekötéssel.</t>
  </si>
  <si>
    <t>Háromjáratú keverőszelep karimás kivitelben, ellenkarimával, fűtési kör minőségi szabályozására, BUE0100F200 +  típus (kvs 160), + AVM234SF132 mozgatómotorral, fűtés-oldali, és elektromos bekötéssel.</t>
  </si>
  <si>
    <t xml:space="preserve">"Varratnélküli fekete acélcsőből készült fűtési vezeték,
csőhajlításokkal, csőhüvelyekkel,
hegesztett kötésekkel, szakaszos nyomáspróbával.
Anyagminőség: MSZ EN 10255:2005 St.37.0
(MSZ 120-2:1982 A37),
szabadon szerelve,
csőbilincsekkel, felületvédelem nélkül,
felületvédelemmel ellátva, 9mm vtg. Armstrong Armaflex hőszigeteléssel.
1/2"
</t>
  </si>
  <si>
    <t xml:space="preserve">Egyedi tartószerkezet kiépítése mennyezet alatt vezetett vezetékek és kazánok rezgésmentes rögzítéséhez pl.:80x60-as zártszelvény tartószerkezet, mechanikai védelemmel, megerősítésekkel.
</t>
  </si>
  <si>
    <t>Heckert Solar NeMo 60P-260  polikristályos napelemek, 260 Wp egységteljesítménnyel. A napelemek csak pozitív teljesítménytűek lehetnek, 10 év gyártói hibára vonatkozó garanciával, és 25 év 80% teljesítménygaranciával. Gyártó egyedi számozással. 5400 Pa hó és 2400 Pa szélterhelésre vonatkozó tanúsítvánnyal. 
Beépített össz teljesítmény min. 16 640 Wp STC.</t>
  </si>
  <si>
    <t xml:space="preserve">Alu-A2 rögzítő és telepítőkészlet az elrendezési és statikai terveknek megfelelően, 20° dőlésszöggel. Pl. Schletter </t>
  </si>
  <si>
    <t>Statikai számítások elkészítése az adott elrendezésre, a javasolt tartószerkezetre vonatkozóan, figyelembe véve a helyszíni adottságokat (szélterhelés stb.).</t>
  </si>
  <si>
    <t>A szükséges balansz tömegek felhordása és elhelyezése a statikai terveknek megfelelően</t>
  </si>
  <si>
    <t xml:space="preserve">Tartószerkezet kialakítása és telepítése 20°  rendszerrel az elfogadott kiviteli terveknek megfelelően.  A kivitelezés során különös figyelmet kell szentelni a beázások hosszú távú megelőzésére! A gyártói előírások szerint szerelve, kompletten. Az ajánlatkészítés és szerelés során figyelembe kell venni a tető lejtéseit (csapadékvíz elvezetés), egyenetlenségeit. </t>
  </si>
  <si>
    <t xml:space="preserve">Fronius Symo 15.0-3-M inverter, WLAN kommunikációs kártyával (egy db), DC stringbiztosítákokkal és DC leválasztókapcsolóval szerelve. </t>
  </si>
  <si>
    <t>Inverterek és a kiegészítő elemek rögzítésére: a legfelső szint tanári WC-ben, beltérben, falra szerelve kerül elhelyezésre. A pontos elhelyezést a kivitelezés megkezdése előtt a Megrendelővel egyeztetni kell! A szerelés az épületbe történő belépéstől max. 5, a napelemektől max. 10 méreren belül történik!</t>
  </si>
  <si>
    <t xml:space="preserve">DC túlfeszültség védelem kialakítása minimálisan MPP vezérlőnként (összesen 4 db), különálló, esztétikus, kettős szigetelésű, 1000 DC kiselosztóban. A kábelezés, zárt, műanyag kábelcsatornában vezetve. </t>
  </si>
  <si>
    <t>A hálózatra csatlakozás a földszinti porta helyíségben lévő épület főelosztóban történik.  Az elosztótól a felső szintig meglévő kb. 14 m függőleges + 30 m vízszintes szakaszon a meglévő elavult gerincvezetéket ki kell cserélni 5 x H07V-K 1 x 25 vezetékre. A pontos nyomvonalat fel kell tárni a kivitelezés megkezdése előtt és a Megrendelővel egyeztetni kell. A falban lévő elosztók fedelét el kell távolítani, a szerelés után ki kell javítani. A vésés-átalakítás-áttörés után a falat teljes egészében ki kell javítani (szükség szerint vakolás, glettelés, festés).</t>
  </si>
  <si>
    <t>Az inverterek mellett elhelyezett elosztó szekrénybe kerülnek telepítésre a berendezések leválasztó főkapcsolója, túláram és túlfeszültség védelmi eszközei. A kialakított túlfeszültség védelemnek integráltan kell illeszkednie a meglévő túlfeszültség védelmi rendszerbe. Levezető képesség (Imax/Inévl): 40/15 kA. A főelosztóban is telepíteni kell leválasztó kapcsolót ill. a TvMI szerinti figyelmeztető feliratokat. 
Megjegyzések: 
- a meglévő főelosztó nem tartalmaz túlfeszültségvédelmi berendezést. Ennek telepítése szükséges. A fedezetét a megrendelővel egyeztetni kell!
- a portai főelosztó csatlakozási pontja áramszolgáltatói plombával van ellátva. A csatlakozáshoz ennek -a vonatkozó előírásoknak megfelelő eljárás betartásával- történő eltávolítása szükséges.</t>
  </si>
  <si>
    <t xml:space="preserve">Solar DC kábelezés. Minimális keresztmetszet 4 mm2, fekete (-) és piros (+) színjelölt. Pozítív és negatív ágak együtt vezetve (induktív hurkok kialakítása nélkül), a stringek plusz (a napelemeket kívül) toldás nélkül kialakítva.  Esztétikus, rejtett kábelvezetés, rögzítések tartószerkezeten időjárás és UV álló rögzítő bilincsekkel. </t>
  </si>
  <si>
    <t>Tetőn és kültérben történő vezetésnél fém, kültéri kialakítású kábeltálcák kialakítása a kábelezés számára. Részben a tartószerkezethez, részben a tetőfödémhez rögzítve (terhelve). Éles élek élvédével szerelve. EPH rendszerbe bekötve az előírásoknak megfelelően. Feliratozva.</t>
  </si>
  <si>
    <t>Vezeték csatlakozások MC4 csatlakozókkal. UV álló, IP67 védelemmel, ezüstözött érintkezőkkel. Gyártói présfogóval szerelve.</t>
  </si>
  <si>
    <t>Esztétikus födém átvezetés kialakítása az inverterek felé a szellőzőn keresztül. A vakolat, vízszigetelés, bádogozás kívül-belül kijavítva.</t>
  </si>
  <si>
    <t xml:space="preserve">Az inverterek WLAN opcióval (az egyik) ill. SolarNet hálózattal kerülnek telepítésre. A  telepített rendszernek képesnek kell lennie a termelt energia paramétereinek (teljesítmény, napi, heti, havi és éves adatok stb.) tárolására, megjelenítésére. A rendszer a berendezés esetleges hibás működéséről emailt küljön a megadott email címekre. </t>
  </si>
  <si>
    <t xml:space="preserve">Szükséges adatkábelezés kialakítása. Az internet elérés a II. szinten biztosított, kb. 30 m belül. Idáig a hálózat kiépítése a vállalkozó feladata. A kábelezés kábelcsatornában, lehetőség szerint a meglévő csatornákat kihasználva kerül kialakításra.   </t>
  </si>
  <si>
    <t>Az épület rendelkezik kiépített villámvédelmi rendszerrel. A tetőre szerelt elemeket a meglévő villámvédelmi rendszerbe bele kell integrálni! A módosult rész villámvédelmi felülvizsgálatát el kell végezni! Megjegyzés: amennyiben a tető hőszígetelése is megvalósul, célszerű a villámvédelmi rendszert a tervezett beruházás figyelembevételével telepíteni.</t>
  </si>
  <si>
    <t>A szállítási terjedelem része az érintett rész érintésvédelmi felülvizsgálata és jegyzőkönyvének elkészítése.</t>
  </si>
  <si>
    <t>Az elkészült beruházás teljes kiviteli és megvalósulási tervdokumentáció elkészítése, 3-3 pld. nyomtatott és CD/DVD-n.</t>
  </si>
  <si>
    <t>Anyag egységár (Ft)</t>
  </si>
  <si>
    <t>Díj egységár (Ft)</t>
  </si>
  <si>
    <t>Anyagár (Ft)</t>
  </si>
  <si>
    <t>Díjár (Ft)</t>
  </si>
  <si>
    <t>Nettó munkanem ár (Ft)</t>
  </si>
  <si>
    <t>Energiamenedzsment rendszer kialakítása (épületfelügyelet és automatika)</t>
  </si>
  <si>
    <t>Terepi készülékek</t>
  </si>
  <si>
    <t>EGT 301 F101
Külsőhőmérséklet-érzékelő
működési tartomány:-50÷80°C, 
mérőérzékelő:Ni1000
védettségi osztály:IP42</t>
  </si>
  <si>
    <t>EGT 354 F101
Csőbe építhető vízhőmérséklet érzékelő
sárgaréz merülőhüvellyel, R1/2" menettel, 
benyúlási hossz: 60mm,
működési tartomány:-30÷130°C, 
mérőérzékelő: Ni1000
védettségi osztály:IP42
tartozék: 0364439/060 védőcső</t>
  </si>
  <si>
    <t>DSB 143 F001
Nyomásőr állandó kapcsolási különbséggel
működési tartomány: 0-6 bar
Max. nyomás: 30 bar
Max. hőmérséklet: 70 °C
kapcsoló elem: 1 váltó kont.; 10 ( 3 ) A / 250 V</t>
  </si>
  <si>
    <t>BUN025F300
Háromjáratú szelep menetes csatlakozással
Névleges méret (NA): 25
Kvs érték: 10 m3/h</t>
  </si>
  <si>
    <t>BQE100F300
Háromjáratú szelep karimás csatlakozással
Névleges méret (NA): 100
Kvs érték: 160 m3/h</t>
  </si>
  <si>
    <t>AVM115SF132
Szelepállító hajtómű
Állító erő: 500 N</t>
  </si>
  <si>
    <t>AVM234SF132
Szelepállító hajtómű
Állító erő: 2500 N</t>
  </si>
  <si>
    <t>DDC állomások</t>
  </si>
  <si>
    <t>EY-AS525F001
szabadon programozható, bővíthető kompakt  DDC
alállomás, CPU, tápegység, 42 adatpont
Univerzális bemenet: 8 (Ni/Pt1000, U/I/R, DI)
Analóg kimenet:   4 x 0 …10 V
Digitális bemenet: 8
Digitális kimenet: 6 
Számláló bemenet: 1
Tápfeszültség: 24 V ~
Védettségi osztály: IP 0</t>
  </si>
  <si>
    <t>EY-IO530F001
bemeneti funkciókártya
EY-AS525F001 tip. automatika állomáshoz,
Digitális bemenet: 8
Univerzális bemenet: 8</t>
  </si>
  <si>
    <t>EY-CM721F020
M-busz kommunikációs funkciókártya</t>
  </si>
  <si>
    <t>E-max kezelő modul</t>
  </si>
  <si>
    <t>Épületfelügyeleti központ</t>
  </si>
  <si>
    <t>Felügyeleti számítógép
Monitorral, operációs rendszerrel</t>
  </si>
  <si>
    <t xml:space="preserve">EY-WS500
Épületfelügyeleti szoftvercsomag </t>
  </si>
  <si>
    <t>SMS küldő modul</t>
  </si>
  <si>
    <t>Épületautomatika kapcsolószekrények</t>
  </si>
  <si>
    <t xml:space="preserve">MCC 1 jelű erősáramú és automatika kapcsolószekrény
kapcsolási és automatikai feladatok ellátására,
</t>
  </si>
  <si>
    <t>Kábelezés</t>
  </si>
  <si>
    <t>JY(ST)Y 2x0,8</t>
  </si>
  <si>
    <t>JY(ST)Y 2x2x0,8</t>
  </si>
  <si>
    <t>UTP Cat5</t>
  </si>
  <si>
    <t>YSLY 3x1</t>
  </si>
  <si>
    <t>YSLY 3x1,5</t>
  </si>
  <si>
    <t>YSLY 4x1</t>
  </si>
  <si>
    <t>YSLY 4x1,5</t>
  </si>
  <si>
    <t>YSLY 5x1</t>
  </si>
  <si>
    <t>NYY 3x1,5</t>
  </si>
  <si>
    <t xml:space="preserve">Kábeltálca, horganyzott 60x100 mm </t>
  </si>
  <si>
    <t>Kábeltálca, horganyzott 60x200 mm</t>
  </si>
  <si>
    <t>Mü I átm. 20 mm védőcső</t>
  </si>
  <si>
    <t>Mü I átm. 25 mm védőcső</t>
  </si>
  <si>
    <t>Mü I átm. 32 mm védőcső</t>
  </si>
  <si>
    <t>KKMO-6002
Terepi tiltókapcsoló</t>
  </si>
  <si>
    <t>vasszerkezet helyszínen készítve</t>
  </si>
  <si>
    <t>Terepi készülékek felszerelése</t>
  </si>
  <si>
    <t>Erősáramú és automatika kábelek kétoldali bekötése</t>
  </si>
  <si>
    <t>Készülék azonosító felirati táblák elkészítése</t>
  </si>
  <si>
    <t>Kábeljelölések elkészítése</t>
  </si>
  <si>
    <t xml:space="preserve">Kapcsolószekrények erősáramú üzembehelyezése       
(bekötések,- motorok forgásirányának ellenőrzése hőkioldók beállítása) </t>
  </si>
  <si>
    <t xml:space="preserve">Érintésvédelmi védővezető </t>
  </si>
  <si>
    <t>ÉV mérések</t>
  </si>
  <si>
    <t>kg</t>
  </si>
  <si>
    <t>Szolgáltatások</t>
  </si>
  <si>
    <t>Kapcsoló és automatika szekrények "D" szintű, rendszerspecifikus kiviteli terveinek  elkészítése DDC alállomáskiosztás, sorozatkapocstervek, kábeljegyzékek</t>
  </si>
  <si>
    <t>DDC alállomás és központ  felhasználói 
programok elkészítése</t>
  </si>
  <si>
    <t xml:space="preserve">Grafikai sémák elkészítése, dinamizálása </t>
  </si>
  <si>
    <t>DDC alállomások  üzembehelyezése, beszabályozás, üzempróbák</t>
  </si>
  <si>
    <t>Átadási dokumentáció elkészítése</t>
  </si>
  <si>
    <t>Projektvezetés, organizációs költségek</t>
  </si>
  <si>
    <t>Épületautomatika rendszer kezelőszemélyének oktatása; 1 fő, minimum 2 nap oktatással, az ismeretanyag papír alapon és digitális formában történő átadásával: energiahatékonysági alapismeretek és a projekt keretében létrehozott rendszer üzemeltetéséhez kapcsolódó
speciális ismeretek (beállítások, újrakalibrálás, javítás stb.)</t>
  </si>
  <si>
    <t>Tanárok/oktatók továbbképzése a tudásmegosztás hatékonyságának fokozása céljából (környezeti nevelési szakember bevonásával; oktatás tematikája az alábbi:
1. energiahatékonysági alapismeretek
2. speciális technikák és módszerek az energiahatékonysági ismeretek hatékony átadására
időtartama minimum 2 nap (0,5 nap energiahatékonysági képzés, 1,5 nap gyakorlati képzés)
Létszám: minimum 10 fő tanár</t>
  </si>
  <si>
    <t>FŐÖSSZESÍTŐ</t>
  </si>
  <si>
    <t>Munkanem megnevezése</t>
  </si>
  <si>
    <t>Anyag összege</t>
  </si>
  <si>
    <t>Díj összege</t>
  </si>
  <si>
    <t>Összesen (nettó)</t>
  </si>
  <si>
    <t>27% Áfa</t>
  </si>
  <si>
    <t>Mindösszesen (bruttó)</t>
  </si>
  <si>
    <t>Megjegyzések:</t>
  </si>
  <si>
    <t xml:space="preserve">A költségvetés a helyszín jelenlegi felmérése alapján készült. Egyes tételek mennyisége jellegükből  adódóan becsült, pl. a kábelhosszak a végleges nyomvonaltól függően kismértékben változhatnak.   </t>
  </si>
  <si>
    <t>A kivitelező ajánlatot csak a helyszíni adottságok ismeretében, azok todomásulvételével tehet
A kiírt mennyiségeket felül kell vizsgálni és jelentős eltérés esetén észrevételként külön jelezni kell!</t>
  </si>
  <si>
    <t>A kivitelezés során a vonatkozó szabványokat, előírásokat maradéktalanul be kell tartani!</t>
  </si>
  <si>
    <t>Árajánlat tételekor a kivitelező köteles a meglévő műszaki leírásokban és terveken feltüntetett információkat is figyelembe venni!</t>
  </si>
  <si>
    <t xml:space="preserve">A naperőmű telepítésével egy időben az épület felújítása is tervezve van. Ezek a munkák jelenlős mértékben érinthetik a naperőmű telepítését is, melyeket a  kivitelezéskor figyelembe kell venni! Ilyenek többek között az épület tetőfődémjének és falainak a hőszigetelése, az attikafalak bádogozásának vagy a nyílászárók cseréje. </t>
  </si>
  <si>
    <t xml:space="preserve">A beruházás megvalósulása során kifejezetten törekedni kell igényes, szép megoldásások alkalmazására! A látványban meghatározó elemeket azok véglegesítése előtt a Megrendelővel (megbízottjával) jóvá kell hagyatni. </t>
  </si>
  <si>
    <t>Figyelem:
Valamennyi beépítésre kerülő berendezésnek, készüléknek anyagnak, a kivitelezéshez szükséges összes magyar hatósági engedéllyel rendelkeznie kell! Csak olyan termékeket lehet beépíteni, amelyek megfelelnek az EU-s, illetve azok hiányában a vonatkozó magyar szabványoknak és jogszabályi előírásoknak. Ezen megfelelőségi bizonylatok meglétére az ajánlatban hivatkozni kell és a megvalósulási dokumentáció részét képezik!</t>
  </si>
  <si>
    <t>Móra Ferenc Általános Iskola, 1144 Budapest, Újváros park 2. hrsz.: 39470/74
HU02-0006-A1-2013</t>
  </si>
  <si>
    <t>Napelemes rendszer</t>
  </si>
  <si>
    <t>kszl (készlet)</t>
  </si>
  <si>
    <t>Hőszigetelő homlokzati bevonat készítése, előkészített felületre, 140 mm vtg. EPS hőszigetelő tábla felhasználásával, Baumit vagy ezzel egyenértékű homlokzati hőszigetelő rendszerrel, a homlokzati alapfelületeken, az alábbi előírások betartásával: - teljes rendszertartozékok felhasználásával, - ragasztással és az előírások szerinti mechanikai (tárcsás dűbeles) rögzítéssel,  - a pozitív sarkoknál rendszertartozék hálós élvédőt kell elhelyezni - az alkalmazott rendszer minősítése feleljen meg a    2/2002. (I.23.) BM rendelet I-II. tűzállósági   fokozatú,   legfeljebb 30 m használati szintű épületére vonatkozó előírásoknak - A homlokzati hőszigetelési rendszerre gyártói rendszergaranciát kell   beszerezni a kivitelezés befejeztével. Homlokzat és tetőfelépítmény (átkötő folyosó nélkül) ÚJ TŰZVÉDELMI ENGEDÉLLYEL</t>
  </si>
  <si>
    <t>Hőszigetelő homlokzati bevonat készítése, előkészített felületre, 140 mm vtg. ásványgyapot hőszigetelő tábla felhasználásával, Baumit vagy ezzel egyenértékű homlokzati hőszigetelő rendszerrel, a homlokzati alapfelületeken, az ablakok, erkélyek felett és a diletációknál kialakított tűzgátló felületeken, az alábbi előírások betartásával: - teljes rendszertartozékok felhasználásával, - ragasztással és az előírások szerinti mechanikai (tárcsás dűbeles) rögzítéssel,  - a pozitív sarkoknál rendszertartozék hálós élvédőt kell elhelyezni - az alkalmazott rendszer minősítése feleljen meg a    2/2002. (I.23.) BM rendelet I-II. tűzállósági   fokozatú,   legfeljebb 30 m használati az alsó induló éleknél lábazati sínnel, - a pozitív sarkoknál rendszertartozék hálós élvédőt kell elhelyezni - az alkalmazott rendszer minősítése feleljen meg a    2/2002. (I.23.) BM rendelet I-II. tűzállósági   fokozatú,   legfeljebb 30 m használati szintű épületére vonatkozó előírásoknak - A homlokzati hőszigetelési rendszerre  gyártói rendszergaranciát kell beszerezni a kivitelezés befejeztével. ÚJ TŰZVÉDELMI ENGEDÉLLYEL</t>
  </si>
  <si>
    <t xml:space="preserve">AB-001 konszignációs jelű műanyag, osztott szerkezet,  1250 x 2250 mm, ( alul 1250x700 mm bukó elem, fölötte 1250x2180 mm-es középfelnyíló, bukó-nyíló ablak)   fehér színben, 6 légkamrás, 76 mm-es profilból, 4 mm Float + 12 mm légrés argon töltéssel +4 mm float+12 mm légrés+ 4 mm Low-E alumínium távtartóval, ( Ug=0,8 W/m2K, Rw= 32 dB ) hőszigetelő üvegezéssel.           </t>
  </si>
  <si>
    <t>AB-002 konszignációs jelű műanyag, bukó-nyíló ablak,  1200 x 1110 mm,   fehér színben, 6 légkamrás, 76 mm-es profilból, 4 mm Float + 12 mm légrés argon töltéssel +4 mm float+12 mm légrés+ 4 mm Low-E alumínium távtartóval, ( Ug=0,8 W/m2K, Rw= 32 dB ) hőszigetelő üvegezéssel.</t>
  </si>
  <si>
    <t xml:space="preserve">AB-003 konszignációs jelű műanyag, sorolt szerkezet,  6600 x 3000 mm, mely áll 4 db 1650x3000 mm-es sorolt szerkezetből ( alul 1650x900 mm fix stadurbetétes elem, fölötte 1650x1500 mm-es középfelnyíló, bukó-nyíló ablak, fölötte 1650x600 mm-es bukó ablak),   a szerkezet tetején és két oldalán 25 mm-es tokpótlóval méreten belül,  fehér színben, 6 légkamrás, 76 mm-es profilból, 4 mm Float + 12 mm légrés argon töltéssel +4 mm float+12 mm légrés+ 4 mm Low-E alumínium távtartóval, ( Ug=0,8 W/m2K, Rw= 32 dB ) hőszigetelő üvegezéssel.        </t>
  </si>
  <si>
    <t xml:space="preserve">AB-004 konszignációs jelű műanyag, bukó-nyíló ablak,  1270 x 2250 mm,   fehér színben, 6 légkamrás, 76 mm-es profilból, 4 mm Float + 12 mm légrés argon töltéssel +4 mm float+12 mm légrés+ 4 mm Low-E alumínium távtartóval, ( Ug=0,8 W/m2K, Rw= 32 dB ) hőszigetelő üvegezéssel.     </t>
  </si>
  <si>
    <t>AB-005 konszignációs jelű műanyag, bukó-nyíló ablak,  1270 x 2900 mm,   fehér színben, 6 légkamrás, 76 mm-es profilból, 4 mm Float + 12 mm légrés argon töltéssel +4 mm float+12 mm légrés+ 4 mm Low-E alumínium távtartóval, ( Ug=0,8 W/m2K, Rw= 32 dB ) hőszigetelő üvegezéssel.</t>
  </si>
  <si>
    <t xml:space="preserve">AB-006 konszignációs jelű műanyag, bukó-nyíló ablak,  1600x 1800 mm, ( alul 1600x1200 mm bukó-nyíló elem, fölötte 1600x600 mm-es fix elem)   fehér színben, 6 légkamrás, 76 mm-es profilból, 4 mm Float + 12 mm légrés argon töltéssel +4 mm float+12 mm légrés+ 4 mm Low-E alumínium távtartóval, ( Ug=0,8 W/m2K, Rw= 32 dB ) hőszigetelő üvegezéssel.    </t>
  </si>
  <si>
    <t xml:space="preserve">AB-007 konszignációs jelű műanyag, bukó-nyíló ablak,  1700x 1800 mm,   ( alul 1700x1200 mm bukó-nyíló elem, fölötte 1700x600 mm-es fix elem) fehér színben, 6 légkamrás, 76 mm-es profilból, 4 mm Float + 12 mm légrés argon töltéssel +4 mm float+12 mm légrés+ 4 mm Low-E alumínium távtartóval, ( Ug=0,8 W/m2K, Rw= 32 dB ) hőszigetelő üvegezéssel.  </t>
  </si>
  <si>
    <t xml:space="preserve">AB-008 konszignációs jelű műanyag, sorolt szerkezet,  1250 x 3150 mm, mely áll 1 db 1250x2100 mm-es és 1 db 1250x1050 mm-es fix elemből,  fehér színben, 6 légkamrás, 76 mm-es profilból,  4 mm Low-E + 12 mm légrés argon töltéssel +4 mm float+12 mm légrés+ 4 mm Low-E alumínium távtartóval, ( Ug=0,8 W/m2K, Rw= 32 dB ) hőszigetelő üvegezéssel.    A felülvilágítóban 4 mm Float + 12 mm légrés argon töltéssel +4 mm float+12 mm légrés+ 4 mm Low-E alumínium távtartóval, ( Ug=0,8 W/m2K, Rw= 32 dB ) hőszigetelő üvegezéssel.    </t>
  </si>
  <si>
    <t xml:space="preserve">AB-009 konszignációs jelű műanyag, bukó-nyíló ablak,  1750x 1800 mm,   ( alul 1750x1200 mm bukó-nyíló elem, fölötte 1750x600 mm-es fix elem) fehér színben, 6 légkamrás, 76 mm-es profilból, 4 mm Float + 12 mm légrés argon töltéssel +4 mm float+12 mm légrés+ 4 mm Low-E alumínium távtartóval, ( Ug=0,8 W/m2K, Rw= 32 dB ) hőszigetelő üvegezéssel.    </t>
  </si>
  <si>
    <t xml:space="preserve">AJ-001 konszignációs jelű műanyag kifelé nyíló bejárati ajtó  1150 x 3000 mm méretben, 1150x900 fix felülvilágítóval fehér színben, 6 légkamrás, 76 mm-es profilból,  a szárnyakban 4 mm Low-E + 12 mm légrés argon töltéssel +4 mm float+12 mm légrés+ 4 mm Low-E alumínium távtartóval, ( Ug=0,8 W/m2K, Rw= 32 dB ) hőszigetelő üvegezéssel. </t>
  </si>
  <si>
    <t xml:space="preserve">AJ-003 konszignációs jelű műanyag kifelé nyíló kétszárnyú bejárati ajtó  1850 x 2800 mm méretben, 1850x700 fix felülvilágítóval fehér színben, 6 légkamrás, 76 mm-es profilból,  a szárnyakban 4 mm Low-E + 12 mm légrés argon töltéssel +4 mm float+12 mm légrés+ 4 mm Low-E alumínium távtartóval, ( Ug=0,8 W/m2K, Rw= 32 dB ) hőszigetelő üvegezéssel. </t>
  </si>
  <si>
    <t xml:space="preserve">AJ-004 és AJ-005 konszignációs jelű műanyag, sorolt szerkezet,  6600 x 3150 mm, mely áll 1 db 1650x3150 mm-es sorolt szerkezetből ( alul 1650x2100 mm-es osztott: 1650x1050 mm-es stadurbetétes fix, fölötte 1650x1200 mm-es bukó ablak, fölöttük 1650x900 mm-es fix elem), és 3 db 1650x3150 mm-es sorolt szerkezetből ( alul 1650x2100 mm-es kifelé nyíló kétszárnyú, aszimmetrikus bejárati ajtó, felül 1650x900 mm-es fix elem),  fehér színben, 6 légkamrás, 76 mm-es profilból,   a szárnyakban 4 mm Low-E + 12 mm légrés argon töltéssel +4 mm float+12 mm légrés+ 4 mm Low-E alumínium távtartóval, ( Ug=0,8 W/m2K, Rw= 32 dB ) hőszigetelő üvegezéssel.  A felülvilágítóban 4 mm Float + 12 mm légrés argon töltéssel +4 mm float+12 mm légrés+ 4 mm Low-E alumínium távtartóval, ( Ug=0,8 W/m2K, Rw= 32 dB ) hőszigetelő üvegezéssel.      </t>
  </si>
  <si>
    <t xml:space="preserve">AJ-006 konszignációs jelű műanyag kifelé nyíló kétszárnyú bejárati ajtó  1700 x 2660 mm méretben, 1700x560 fix felülvilágítóval fehér színben, 6 légkamrás, 76 mm-es profilból,  a szárnyakban 4 mm Low-E + 12 mm légrés argon töltéssel +4 mm float+12 mm légrés+ 4 mm Low-E alumínium távtartóval, ( Ug=0,8 W/m2K, Rw= 32 dB ) hőszigetelő üvegezéssel. </t>
  </si>
  <si>
    <t>OSB 12mm vtg.</t>
  </si>
  <si>
    <t>CK lap (12mm)</t>
  </si>
  <si>
    <t xml:space="preserve">AB-011 konszignációs jelű műanyag,fix ablak,  850 x 600 mm,   fehér színben, 6 légkamrás, 76 mm-es profilból, 4 mm Float + 12 mm légrés argon töltéssel +4 mm float+12 mm légrés+ 4 mm Low-E alumínium távtartóval, ( Ug=0,8 W/m2K, Rw= 32 dB ) hőszigetelő üvegezéssel.     </t>
  </si>
</sst>
</file>

<file path=xl/styles.xml><?xml version="1.0" encoding="utf-8"?>
<styleSheet xmlns="http://schemas.openxmlformats.org/spreadsheetml/2006/main">
  <numFmts count="1">
    <numFmt numFmtId="164" formatCode="_-* #,##0.00\ _F_t_-;\-* #,##0.00\ _F_t_-;_-* \-??\ _F_t_-;_-@_-"/>
  </numFmts>
  <fonts count="36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Tahoma"/>
      <family val="2"/>
      <charset val="238"/>
    </font>
    <font>
      <sz val="10"/>
      <name val="Tahoma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2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Arial"/>
      <family val="2"/>
      <charset val="238"/>
    </font>
    <font>
      <i/>
      <sz val="11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7" borderId="1" applyNumberFormat="0" applyAlignment="0" applyProtection="0"/>
    <xf numFmtId="0" fontId="15" fillId="0" borderId="0" applyNumberFormat="0" applyFill="0" applyBorder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16" borderId="5" applyNumberFormat="0" applyAlignment="0" applyProtection="0"/>
    <xf numFmtId="164" fontId="9" fillId="0" borderId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9" fillId="17" borderId="7" applyNumberFormat="0" applyAlignment="0" applyProtection="0"/>
    <xf numFmtId="0" fontId="22" fillId="4" borderId="0" applyNumberFormat="0" applyBorder="0" applyAlignment="0" applyProtection="0"/>
    <xf numFmtId="0" fontId="23" fillId="18" borderId="8" applyNumberFormat="0" applyAlignment="0" applyProtection="0"/>
    <xf numFmtId="0" fontId="24" fillId="0" borderId="0" applyNumberFormat="0" applyFill="0" applyBorder="0" applyAlignment="0" applyProtection="0"/>
    <xf numFmtId="0" fontId="35" fillId="0" borderId="0"/>
    <xf numFmtId="0" fontId="10" fillId="0" borderId="0"/>
    <xf numFmtId="0" fontId="31" fillId="0" borderId="0"/>
    <xf numFmtId="0" fontId="35" fillId="0" borderId="0"/>
    <xf numFmtId="0" fontId="9" fillId="0" borderId="0"/>
    <xf numFmtId="0" fontId="28" fillId="0" borderId="9" applyNumberFormat="0" applyFill="0" applyAlignment="0" applyProtection="0"/>
    <xf numFmtId="0" fontId="25" fillId="3" borderId="0" applyNumberFormat="0" applyBorder="0" applyAlignment="0" applyProtection="0"/>
    <xf numFmtId="0" fontId="26" fillId="19" borderId="0" applyNumberFormat="0" applyBorder="0" applyAlignment="0" applyProtection="0"/>
    <xf numFmtId="0" fontId="27" fillId="18" borderId="1" applyNumberFormat="0" applyAlignment="0" applyProtection="0"/>
  </cellStyleXfs>
  <cellXfs count="192"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0" xfId="0" applyFont="1"/>
    <xf numFmtId="0" fontId="3" fillId="0" borderId="1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4" fontId="4" fillId="0" borderId="1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20" borderId="10" xfId="0" applyFont="1" applyFill="1" applyBorder="1" applyAlignment="1">
      <alignment horizontal="left" vertical="center"/>
    </xf>
    <xf numFmtId="0" fontId="1" fillId="21" borderId="11" xfId="0" applyFont="1" applyFill="1" applyBorder="1" applyAlignment="1">
      <alignment horizontal="center" vertical="center" wrapText="1"/>
    </xf>
    <xf numFmtId="4" fontId="2" fillId="21" borderId="12" xfId="0" applyNumberFormat="1" applyFont="1" applyFill="1" applyBorder="1"/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left" vertical="center"/>
    </xf>
    <xf numFmtId="0" fontId="3" fillId="20" borderId="13" xfId="0" applyFont="1" applyFill="1" applyBorder="1" applyAlignment="1">
      <alignment horizontal="left" vertical="center"/>
    </xf>
    <xf numFmtId="4" fontId="4" fillId="0" borderId="13" xfId="0" applyNumberFormat="1" applyFont="1" applyFill="1" applyBorder="1" applyAlignment="1">
      <alignment vertical="center"/>
    </xf>
    <xf numFmtId="4" fontId="4" fillId="0" borderId="0" xfId="0" applyNumberFormat="1" applyFont="1" applyBorder="1"/>
    <xf numFmtId="0" fontId="1" fillId="20" borderId="11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left" vertical="center"/>
    </xf>
    <xf numFmtId="0" fontId="3" fillId="20" borderId="14" xfId="0" applyFont="1" applyFill="1" applyBorder="1" applyAlignment="1">
      <alignment horizontal="left" vertical="center"/>
    </xf>
    <xf numFmtId="4" fontId="4" fillId="0" borderId="14" xfId="0" applyNumberFormat="1" applyFont="1" applyFill="1" applyBorder="1" applyAlignment="1">
      <alignment vertical="center"/>
    </xf>
    <xf numFmtId="0" fontId="3" fillId="20" borderId="15" xfId="0" applyFont="1" applyFill="1" applyBorder="1" applyAlignment="1">
      <alignment horizontal="left" vertical="center"/>
    </xf>
    <xf numFmtId="4" fontId="4" fillId="0" borderId="15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horizontal="right" vertical="center" wrapText="1"/>
    </xf>
    <xf numFmtId="0" fontId="7" fillId="0" borderId="10" xfId="0" applyFont="1" applyBorder="1" applyAlignment="1">
      <alignment vertical="top" wrapText="1"/>
    </xf>
    <xf numFmtId="0" fontId="8" fillId="0" borderId="10" xfId="0" applyFont="1" applyFill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15" xfId="0" applyFont="1" applyBorder="1" applyAlignment="1">
      <alignment vertical="top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left" vertical="center"/>
    </xf>
    <xf numFmtId="0" fontId="1" fillId="20" borderId="16" xfId="0" applyFont="1" applyFill="1" applyBorder="1" applyAlignment="1">
      <alignment horizontal="left" vertical="center"/>
    </xf>
    <xf numFmtId="4" fontId="4" fillId="20" borderId="14" xfId="0" applyNumberFormat="1" applyFont="1" applyFill="1" applyBorder="1" applyAlignment="1">
      <alignment vertical="center"/>
    </xf>
    <xf numFmtId="4" fontId="4" fillId="20" borderId="10" xfId="0" applyNumberFormat="1" applyFont="1" applyFill="1" applyBorder="1" applyAlignment="1">
      <alignment vertical="center"/>
    </xf>
    <xf numFmtId="4" fontId="4" fillId="20" borderId="15" xfId="0" applyNumberFormat="1" applyFont="1" applyFill="1" applyBorder="1" applyAlignment="1">
      <alignment vertical="center"/>
    </xf>
    <xf numFmtId="4" fontId="4" fillId="20" borderId="17" xfId="0" applyNumberFormat="1" applyFont="1" applyFill="1" applyBorder="1" applyAlignment="1">
      <alignment vertical="center"/>
    </xf>
    <xf numFmtId="0" fontId="1" fillId="21" borderId="18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vertical="center"/>
    </xf>
    <xf numFmtId="0" fontId="1" fillId="20" borderId="11" xfId="0" applyFont="1" applyFill="1" applyBorder="1" applyAlignment="1">
      <alignment vertical="center"/>
    </xf>
    <xf numFmtId="0" fontId="1" fillId="20" borderId="20" xfId="0" applyFont="1" applyFill="1" applyBorder="1" applyAlignment="1">
      <alignment vertical="center"/>
    </xf>
    <xf numFmtId="0" fontId="1" fillId="20" borderId="21" xfId="0" applyFont="1" applyFill="1" applyBorder="1" applyAlignment="1">
      <alignment vertical="center"/>
    </xf>
    <xf numFmtId="0" fontId="1" fillId="20" borderId="22" xfId="0" applyFont="1" applyFill="1" applyBorder="1" applyAlignment="1">
      <alignment vertical="center"/>
    </xf>
    <xf numFmtId="0" fontId="1" fillId="21" borderId="20" xfId="0" applyFont="1" applyFill="1" applyBorder="1" applyAlignment="1">
      <alignment vertical="center"/>
    </xf>
    <xf numFmtId="0" fontId="1" fillId="21" borderId="21" xfId="0" applyFont="1" applyFill="1" applyBorder="1" applyAlignment="1">
      <alignment vertical="center"/>
    </xf>
    <xf numFmtId="0" fontId="1" fillId="21" borderId="23" xfId="0" applyFont="1" applyFill="1" applyBorder="1" applyAlignment="1">
      <alignment vertical="center"/>
    </xf>
    <xf numFmtId="4" fontId="2" fillId="21" borderId="23" xfId="0" applyNumberFormat="1" applyFont="1" applyFill="1" applyBorder="1"/>
    <xf numFmtId="0" fontId="1" fillId="20" borderId="16" xfId="0" applyFont="1" applyFill="1" applyBorder="1" applyAlignment="1">
      <alignment vertical="center"/>
    </xf>
    <xf numFmtId="0" fontId="1" fillId="20" borderId="14" xfId="0" applyFont="1" applyFill="1" applyBorder="1" applyAlignment="1">
      <alignment horizontal="left" vertical="center"/>
    </xf>
    <xf numFmtId="0" fontId="1" fillId="20" borderId="10" xfId="0" applyFont="1" applyFill="1" applyBorder="1" applyAlignment="1">
      <alignment horizontal="left" vertical="center"/>
    </xf>
    <xf numFmtId="0" fontId="1" fillId="2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4" fontId="4" fillId="0" borderId="11" xfId="0" applyNumberFormat="1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horizontal="right" vertical="center" wrapText="1"/>
    </xf>
    <xf numFmtId="3" fontId="3" fillId="0" borderId="10" xfId="0" applyNumberFormat="1" applyFont="1" applyFill="1" applyBorder="1" applyAlignment="1">
      <alignment horizontal="right" vertical="center" wrapText="1"/>
    </xf>
    <xf numFmtId="3" fontId="3" fillId="0" borderId="15" xfId="0" applyNumberFormat="1" applyFont="1" applyFill="1" applyBorder="1" applyAlignment="1">
      <alignment horizontal="right" vertical="center" wrapText="1"/>
    </xf>
    <xf numFmtId="3" fontId="3" fillId="0" borderId="11" xfId="0" applyNumberFormat="1" applyFont="1" applyFill="1" applyBorder="1" applyAlignment="1">
      <alignment horizontal="right" vertical="center" wrapText="1"/>
    </xf>
    <xf numFmtId="0" fontId="1" fillId="21" borderId="1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4" fontId="4" fillId="0" borderId="25" xfId="0" applyNumberFormat="1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/>
    </xf>
    <xf numFmtId="4" fontId="4" fillId="0" borderId="27" xfId="0" applyNumberFormat="1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4" fontId="4" fillId="0" borderId="29" xfId="0" applyNumberFormat="1" applyFont="1" applyFill="1" applyBorder="1" applyAlignment="1">
      <alignment vertical="center"/>
    </xf>
    <xf numFmtId="0" fontId="3" fillId="0" borderId="30" xfId="0" applyFont="1" applyFill="1" applyBorder="1" applyAlignment="1">
      <alignment horizontal="center" vertical="center"/>
    </xf>
    <xf numFmtId="4" fontId="4" fillId="0" borderId="25" xfId="0" applyNumberFormat="1" applyFont="1" applyFill="1" applyBorder="1" applyAlignment="1">
      <alignment horizontal="right" vertical="center"/>
    </xf>
    <xf numFmtId="4" fontId="4" fillId="0" borderId="27" xfId="0" applyNumberFormat="1" applyFont="1" applyFill="1" applyBorder="1" applyAlignment="1">
      <alignment horizontal="right" vertical="center"/>
    </xf>
    <xf numFmtId="4" fontId="4" fillId="0" borderId="29" xfId="0" applyNumberFormat="1" applyFont="1" applyFill="1" applyBorder="1" applyAlignment="1">
      <alignment horizontal="right" vertical="center"/>
    </xf>
    <xf numFmtId="4" fontId="4" fillId="0" borderId="25" xfId="0" applyNumberFormat="1" applyFont="1" applyFill="1" applyBorder="1"/>
    <xf numFmtId="4" fontId="4" fillId="0" borderId="27" xfId="0" applyNumberFormat="1" applyFont="1" applyFill="1" applyBorder="1"/>
    <xf numFmtId="4" fontId="4" fillId="0" borderId="29" xfId="0" applyNumberFormat="1" applyFont="1" applyFill="1" applyBorder="1"/>
    <xf numFmtId="0" fontId="3" fillId="0" borderId="19" xfId="0" applyFont="1" applyFill="1" applyBorder="1" applyAlignment="1">
      <alignment horizontal="center" vertical="center"/>
    </xf>
    <xf numFmtId="4" fontId="4" fillId="0" borderId="18" xfId="0" applyNumberFormat="1" applyFont="1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11" fillId="0" borderId="0" xfId="36" applyFont="1" applyFill="1" applyAlignment="1">
      <alignment vertical="center" wrapText="1"/>
    </xf>
    <xf numFmtId="0" fontId="12" fillId="0" borderId="0" xfId="36" applyFont="1" applyAlignment="1">
      <alignment horizontal="center" vertical="center"/>
    </xf>
    <xf numFmtId="0" fontId="30" fillId="0" borderId="0" xfId="37" applyFont="1" applyFill="1" applyBorder="1" applyAlignment="1">
      <alignment vertical="top" wrapText="1"/>
    </xf>
    <xf numFmtId="0" fontId="29" fillId="0" borderId="0" xfId="37" applyFont="1" applyAlignment="1">
      <alignment vertical="top" wrapText="1"/>
    </xf>
    <xf numFmtId="3" fontId="2" fillId="0" borderId="15" xfId="36" applyNumberFormat="1" applyFont="1" applyFill="1" applyBorder="1" applyAlignment="1">
      <alignment horizontal="center" vertical="center" wrapText="1"/>
    </xf>
    <xf numFmtId="3" fontId="4" fillId="0" borderId="31" xfId="36" applyNumberFormat="1" applyFont="1" applyFill="1" applyBorder="1" applyAlignment="1">
      <alignment vertical="center" wrapText="1"/>
    </xf>
    <xf numFmtId="3" fontId="4" fillId="0" borderId="31" xfId="36" applyNumberFormat="1" applyFont="1" applyFill="1" applyBorder="1" applyAlignment="1">
      <alignment horizontal="right" vertical="center" wrapText="1"/>
    </xf>
    <xf numFmtId="3" fontId="4" fillId="0" borderId="10" xfId="36" applyNumberFormat="1" applyFont="1" applyFill="1" applyBorder="1" applyAlignment="1">
      <alignment horizontal="right" vertical="center" wrapText="1"/>
    </xf>
    <xf numFmtId="3" fontId="4" fillId="0" borderId="32" xfId="36" applyNumberFormat="1" applyFont="1" applyFill="1" applyBorder="1" applyAlignment="1">
      <alignment vertical="center" wrapText="1"/>
    </xf>
    <xf numFmtId="3" fontId="34" fillId="21" borderId="33" xfId="36" applyNumberFormat="1" applyFont="1" applyFill="1" applyBorder="1" applyAlignment="1">
      <alignment vertical="center" wrapText="1"/>
    </xf>
    <xf numFmtId="0" fontId="4" fillId="21" borderId="34" xfId="0" applyFont="1" applyFill="1" applyBorder="1" applyAlignment="1"/>
    <xf numFmtId="4" fontId="1" fillId="20" borderId="11" xfId="0" applyNumberFormat="1" applyFont="1" applyFill="1" applyBorder="1" applyAlignment="1">
      <alignment vertical="center"/>
    </xf>
    <xf numFmtId="4" fontId="1" fillId="20" borderId="21" xfId="0" applyNumberFormat="1" applyFont="1" applyFill="1" applyBorder="1" applyAlignment="1">
      <alignment vertical="center"/>
    </xf>
    <xf numFmtId="4" fontId="1" fillId="20" borderId="22" xfId="0" applyNumberFormat="1" applyFont="1" applyFill="1" applyBorder="1" applyAlignment="1">
      <alignment vertical="center"/>
    </xf>
    <xf numFmtId="4" fontId="2" fillId="20" borderId="18" xfId="0" applyNumberFormat="1" applyFont="1" applyFill="1" applyBorder="1"/>
    <xf numFmtId="4" fontId="2" fillId="20" borderId="11" xfId="0" applyNumberFormat="1" applyFont="1" applyFill="1" applyBorder="1"/>
    <xf numFmtId="4" fontId="1" fillId="20" borderId="16" xfId="0" applyNumberFormat="1" applyFont="1" applyFill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wrapText="1"/>
    </xf>
    <xf numFmtId="0" fontId="4" fillId="0" borderId="14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20" borderId="14" xfId="0" applyFont="1" applyFill="1" applyBorder="1"/>
    <xf numFmtId="0" fontId="4" fillId="0" borderId="28" xfId="0" applyFont="1" applyBorder="1" applyAlignment="1">
      <alignment horizontal="center" vertical="center"/>
    </xf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20" borderId="15" xfId="0" applyFont="1" applyFill="1" applyBorder="1"/>
    <xf numFmtId="0" fontId="4" fillId="21" borderId="34" xfId="0" applyFont="1" applyFill="1" applyBorder="1"/>
    <xf numFmtId="3" fontId="34" fillId="0" borderId="0" xfId="36" applyNumberFormat="1" applyFont="1" applyFill="1" applyBorder="1" applyAlignment="1">
      <alignment horizontal="center" vertical="center" wrapText="1"/>
    </xf>
    <xf numFmtId="3" fontId="4" fillId="0" borderId="35" xfId="0" applyNumberFormat="1" applyFont="1" applyFill="1" applyBorder="1"/>
    <xf numFmtId="0" fontId="4" fillId="21" borderId="37" xfId="36" applyFont="1" applyFill="1" applyBorder="1" applyAlignment="1">
      <alignment horizontal="left" vertical="center" wrapText="1"/>
    </xf>
    <xf numFmtId="0" fontId="4" fillId="21" borderId="38" xfId="36" applyFont="1" applyFill="1" applyBorder="1" applyAlignment="1">
      <alignment vertical="center" wrapText="1"/>
    </xf>
    <xf numFmtId="0" fontId="4" fillId="21" borderId="39" xfId="36" applyFont="1" applyFill="1" applyBorder="1" applyAlignment="1">
      <alignment vertical="center" wrapText="1"/>
    </xf>
    <xf numFmtId="3" fontId="2" fillId="0" borderId="29" xfId="36" applyNumberFormat="1" applyFont="1" applyFill="1" applyBorder="1" applyAlignment="1">
      <alignment horizontal="center" vertical="center" wrapText="1"/>
    </xf>
    <xf numFmtId="3" fontId="4" fillId="0" borderId="40" xfId="36" applyNumberFormat="1" applyFont="1" applyFill="1" applyBorder="1" applyAlignment="1">
      <alignment horizontal="right" vertical="center" wrapText="1"/>
    </xf>
    <xf numFmtId="3" fontId="4" fillId="0" borderId="27" xfId="36" applyNumberFormat="1" applyFont="1" applyFill="1" applyBorder="1" applyAlignment="1">
      <alignment horizontal="right" vertical="center" wrapText="1"/>
    </xf>
    <xf numFmtId="0" fontId="4" fillId="21" borderId="41" xfId="0" applyFont="1" applyFill="1" applyBorder="1"/>
    <xf numFmtId="0" fontId="4" fillId="21" borderId="42" xfId="0" applyFont="1" applyFill="1" applyBorder="1" applyAlignment="1"/>
    <xf numFmtId="3" fontId="4" fillId="0" borderId="40" xfId="36" applyNumberFormat="1" applyFont="1" applyFill="1" applyBorder="1" applyAlignment="1">
      <alignment vertical="center" wrapText="1"/>
    </xf>
    <xf numFmtId="3" fontId="4" fillId="0" borderId="43" xfId="36" applyNumberFormat="1" applyFont="1" applyFill="1" applyBorder="1" applyAlignment="1">
      <alignment vertical="center" wrapText="1"/>
    </xf>
    <xf numFmtId="0" fontId="4" fillId="21" borderId="41" xfId="0" applyFont="1" applyFill="1" applyBorder="1" applyAlignment="1"/>
    <xf numFmtId="0" fontId="4" fillId="21" borderId="42" xfId="0" applyFont="1" applyFill="1" applyBorder="1"/>
    <xf numFmtId="0" fontId="4" fillId="0" borderId="44" xfId="0" applyFont="1" applyFill="1" applyBorder="1" applyAlignment="1"/>
    <xf numFmtId="3" fontId="4" fillId="0" borderId="45" xfId="0" applyNumberFormat="1" applyFont="1" applyFill="1" applyBorder="1"/>
    <xf numFmtId="3" fontId="2" fillId="0" borderId="31" xfId="36" applyNumberFormat="1" applyFont="1" applyFill="1" applyBorder="1" applyAlignment="1">
      <alignment horizontal="right" vertical="center" wrapText="1"/>
    </xf>
    <xf numFmtId="3" fontId="2" fillId="0" borderId="40" xfId="36" applyNumberFormat="1" applyFont="1" applyFill="1" applyBorder="1" applyAlignment="1">
      <alignment horizontal="right" vertical="center" wrapText="1"/>
    </xf>
    <xf numFmtId="0" fontId="4" fillId="21" borderId="46" xfId="0" applyFont="1" applyFill="1" applyBorder="1" applyAlignment="1"/>
    <xf numFmtId="3" fontId="34" fillId="21" borderId="47" xfId="36" applyNumberFormat="1" applyFont="1" applyFill="1" applyBorder="1" applyAlignment="1">
      <alignment horizontal="center" vertical="center" wrapText="1"/>
    </xf>
    <xf numFmtId="3" fontId="4" fillId="0" borderId="44" xfId="36" applyNumberFormat="1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 wrapText="1"/>
    </xf>
    <xf numFmtId="3" fontId="3" fillId="0" borderId="21" xfId="0" applyNumberFormat="1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left" vertical="center"/>
    </xf>
    <xf numFmtId="0" fontId="1" fillId="20" borderId="21" xfId="0" applyFont="1" applyFill="1" applyBorder="1" applyAlignment="1">
      <alignment horizontal="left" vertical="center"/>
    </xf>
    <xf numFmtId="4" fontId="4" fillId="0" borderId="21" xfId="0" applyNumberFormat="1" applyFont="1" applyFill="1" applyBorder="1" applyAlignment="1">
      <alignment vertical="center"/>
    </xf>
    <xf numFmtId="4" fontId="4" fillId="0" borderId="23" xfId="0" applyNumberFormat="1" applyFont="1" applyFill="1" applyBorder="1"/>
    <xf numFmtId="0" fontId="3" fillId="0" borderId="4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20" borderId="0" xfId="0" applyFont="1" applyFill="1" applyBorder="1" applyAlignment="1">
      <alignment horizontal="left" vertical="center"/>
    </xf>
    <xf numFmtId="4" fontId="4" fillId="20" borderId="0" xfId="0" applyNumberFormat="1" applyFont="1" applyFill="1" applyBorder="1" applyAlignment="1">
      <alignment vertical="center"/>
    </xf>
    <xf numFmtId="4" fontId="4" fillId="0" borderId="66" xfId="0" applyNumberFormat="1" applyFont="1" applyFill="1" applyBorder="1" applyAlignment="1">
      <alignment vertical="center"/>
    </xf>
    <xf numFmtId="3" fontId="4" fillId="0" borderId="0" xfId="36" applyNumberFormat="1" applyFont="1" applyFill="1" applyBorder="1" applyAlignment="1">
      <alignment horizontal="left" vertical="center" wrapText="1"/>
    </xf>
    <xf numFmtId="3" fontId="4" fillId="0" borderId="35" xfId="36" applyNumberFormat="1" applyFont="1" applyFill="1" applyBorder="1" applyAlignment="1">
      <alignment horizontal="right" vertical="center" wrapText="1"/>
    </xf>
    <xf numFmtId="3" fontId="4" fillId="0" borderId="45" xfId="36" applyNumberFormat="1" applyFont="1" applyFill="1" applyBorder="1" applyAlignment="1">
      <alignment horizontal="right" vertical="center" wrapText="1"/>
    </xf>
    <xf numFmtId="0" fontId="2" fillId="0" borderId="55" xfId="36" applyFont="1" applyFill="1" applyBorder="1" applyAlignment="1">
      <alignment horizontal="center" vertical="center" wrapText="1"/>
    </xf>
    <xf numFmtId="0" fontId="4" fillId="0" borderId="56" xfId="0" applyFont="1" applyBorder="1"/>
    <xf numFmtId="3" fontId="2" fillId="0" borderId="50" xfId="36" applyNumberFormat="1" applyFont="1" applyFill="1" applyBorder="1" applyAlignment="1">
      <alignment horizontal="left" vertical="center" wrapText="1"/>
    </xf>
    <xf numFmtId="0" fontId="4" fillId="0" borderId="51" xfId="0" applyFont="1" applyBorder="1"/>
    <xf numFmtId="0" fontId="4" fillId="0" borderId="52" xfId="0" applyFont="1" applyBorder="1"/>
    <xf numFmtId="3" fontId="4" fillId="0" borderId="44" xfId="36" applyNumberFormat="1" applyFont="1" applyFill="1" applyBorder="1" applyAlignment="1">
      <alignment horizontal="left" vertical="center" wrapText="1"/>
    </xf>
    <xf numFmtId="3" fontId="4" fillId="0" borderId="49" xfId="36" applyNumberFormat="1" applyFont="1" applyFill="1" applyBorder="1" applyAlignment="1">
      <alignment horizontal="left" vertical="center" wrapText="1"/>
    </xf>
    <xf numFmtId="3" fontId="2" fillId="0" borderId="62" xfId="36" applyNumberFormat="1" applyFont="1" applyFill="1" applyBorder="1" applyAlignment="1">
      <alignment horizontal="center" vertical="center" wrapText="1"/>
    </xf>
    <xf numFmtId="3" fontId="2" fillId="0" borderId="63" xfId="36" applyNumberFormat="1" applyFont="1" applyFill="1" applyBorder="1" applyAlignment="1">
      <alignment horizontal="center" vertical="center" wrapText="1"/>
    </xf>
    <xf numFmtId="3" fontId="2" fillId="0" borderId="64" xfId="36" applyNumberFormat="1" applyFont="1" applyFill="1" applyBorder="1" applyAlignment="1">
      <alignment horizontal="left" vertical="center" wrapText="1"/>
    </xf>
    <xf numFmtId="0" fontId="4" fillId="0" borderId="65" xfId="0" applyFont="1" applyBorder="1"/>
    <xf numFmtId="3" fontId="2" fillId="0" borderId="55" xfId="36" applyNumberFormat="1" applyFont="1" applyFill="1" applyBorder="1" applyAlignment="1">
      <alignment horizontal="left" vertical="center" wrapText="1"/>
    </xf>
    <xf numFmtId="3" fontId="2" fillId="0" borderId="48" xfId="36" applyNumberFormat="1" applyFont="1" applyFill="1" applyBorder="1" applyAlignment="1">
      <alignment horizontal="center" vertical="center" wrapText="1"/>
    </xf>
    <xf numFmtId="3" fontId="2" fillId="0" borderId="36" xfId="36" applyNumberFormat="1" applyFont="1" applyFill="1" applyBorder="1" applyAlignment="1">
      <alignment horizontal="center" vertical="center" wrapText="1"/>
    </xf>
    <xf numFmtId="0" fontId="2" fillId="0" borderId="37" xfId="36" applyFont="1" applyFill="1" applyBorder="1" applyAlignment="1" applyProtection="1">
      <alignment horizontal="center" vertical="center" wrapText="1"/>
      <protection locked="0"/>
    </xf>
    <xf numFmtId="0" fontId="2" fillId="0" borderId="38" xfId="36" applyFont="1" applyFill="1" applyBorder="1" applyAlignment="1" applyProtection="1">
      <alignment horizontal="center" vertical="center" wrapText="1"/>
      <protection locked="0"/>
    </xf>
    <xf numFmtId="0" fontId="2" fillId="0" borderId="39" xfId="36" applyFont="1" applyFill="1" applyBorder="1" applyAlignment="1" applyProtection="1">
      <alignment horizontal="center" vertical="center" wrapText="1"/>
      <protection locked="0"/>
    </xf>
    <xf numFmtId="0" fontId="2" fillId="0" borderId="57" xfId="36" applyFont="1" applyFill="1" applyBorder="1" applyAlignment="1">
      <alignment horizontal="center" vertical="center" wrapText="1"/>
    </xf>
    <xf numFmtId="0" fontId="2" fillId="0" borderId="58" xfId="36" applyFont="1" applyFill="1" applyBorder="1" applyAlignment="1">
      <alignment horizontal="center" vertical="center" wrapText="1"/>
    </xf>
    <xf numFmtId="0" fontId="2" fillId="0" borderId="59" xfId="36" applyFont="1" applyFill="1" applyBorder="1" applyAlignment="1">
      <alignment horizontal="center" vertical="center" wrapText="1"/>
    </xf>
    <xf numFmtId="3" fontId="4" fillId="0" borderId="53" xfId="36" applyNumberFormat="1" applyFont="1" applyFill="1" applyBorder="1" applyAlignment="1">
      <alignment horizontal="left" vertical="center" wrapText="1"/>
    </xf>
    <xf numFmtId="3" fontId="4" fillId="0" borderId="54" xfId="36" applyNumberFormat="1" applyFont="1" applyFill="1" applyBorder="1" applyAlignment="1">
      <alignment horizontal="left" vertical="center" wrapText="1"/>
    </xf>
    <xf numFmtId="3" fontId="34" fillId="21" borderId="33" xfId="36" applyNumberFormat="1" applyFont="1" applyFill="1" applyBorder="1" applyAlignment="1">
      <alignment horizontal="center" vertical="center" wrapText="1"/>
    </xf>
    <xf numFmtId="0" fontId="4" fillId="21" borderId="34" xfId="0" applyFont="1" applyFill="1" applyBorder="1"/>
    <xf numFmtId="0" fontId="4" fillId="21" borderId="42" xfId="0" applyFont="1" applyFill="1" applyBorder="1"/>
    <xf numFmtId="3" fontId="2" fillId="0" borderId="44" xfId="36" applyNumberFormat="1" applyFont="1" applyFill="1" applyBorder="1" applyAlignment="1">
      <alignment horizontal="left" vertical="center" wrapText="1"/>
    </xf>
    <xf numFmtId="0" fontId="4" fillId="0" borderId="49" xfId="0" applyFont="1" applyBorder="1"/>
    <xf numFmtId="0" fontId="4" fillId="0" borderId="60" xfId="0" applyFont="1" applyBorder="1"/>
    <xf numFmtId="0" fontId="4" fillId="0" borderId="61" xfId="0" applyFont="1" applyBorder="1"/>
    <xf numFmtId="3" fontId="3" fillId="0" borderId="44" xfId="36" applyNumberFormat="1" applyFont="1" applyFill="1" applyBorder="1" applyAlignment="1">
      <alignment horizontal="left" vertical="center" wrapText="1"/>
    </xf>
    <xf numFmtId="3" fontId="3" fillId="0" borderId="49" xfId="36" applyNumberFormat="1" applyFont="1" applyFill="1" applyBorder="1" applyAlignment="1">
      <alignment horizontal="left" vertical="center" wrapText="1"/>
    </xf>
    <xf numFmtId="0" fontId="4" fillId="0" borderId="34" xfId="0" applyFont="1" applyBorder="1"/>
    <xf numFmtId="0" fontId="4" fillId="0" borderId="42" xfId="0" applyFont="1" applyBorder="1"/>
    <xf numFmtId="0" fontId="33" fillId="0" borderId="0" xfId="37" applyFont="1" applyFill="1" applyBorder="1" applyAlignment="1">
      <alignment horizontal="left" vertical="top" wrapText="1"/>
    </xf>
    <xf numFmtId="0" fontId="32" fillId="0" borderId="0" xfId="37" applyFont="1" applyAlignment="1">
      <alignment horizontal="left" vertical="top" wrapText="1"/>
    </xf>
    <xf numFmtId="0" fontId="33" fillId="0" borderId="0" xfId="37" applyFont="1" applyFill="1" applyBorder="1" applyAlignment="1">
      <alignment horizontal="left" vertical="center" wrapText="1"/>
    </xf>
  </cellXfs>
  <cellStyles count="42">
    <cellStyle name="20% - 1. jelölőszín 2" xfId="1"/>
    <cellStyle name="20% - 2. jelölőszín 2" xfId="2"/>
    <cellStyle name="20% - 3. jelölőszín 2" xfId="3"/>
    <cellStyle name="20% - 4. jelölőszín 2" xfId="4"/>
    <cellStyle name="20% - 5. jelölőszín 2" xfId="5"/>
    <cellStyle name="20% - 6. jelölőszín 2" xfId="6"/>
    <cellStyle name="40% - 1. jelölőszín 2" xfId="7"/>
    <cellStyle name="40% - 2. jelölőszín 2" xfId="8"/>
    <cellStyle name="40% - 3. jelölőszín 2" xfId="9"/>
    <cellStyle name="40% - 4. jelölőszín 2" xfId="10"/>
    <cellStyle name="40% - 5. jelölőszín 2" xfId="11"/>
    <cellStyle name="40% - 6. jelölőszín 2" xfId="12"/>
    <cellStyle name="60% - 1. jelölőszín 2" xfId="13"/>
    <cellStyle name="60% - 2. jelölőszín 2" xfId="14"/>
    <cellStyle name="60% - 3. jelölőszín 2" xfId="15"/>
    <cellStyle name="60% - 4. jelölőszín 2" xfId="16"/>
    <cellStyle name="60% - 5. jelölőszín 2" xfId="17"/>
    <cellStyle name="60% - 6. jelölőszín 2" xfId="18"/>
    <cellStyle name="Bevitel 2" xfId="19"/>
    <cellStyle name="Cím 2" xfId="20"/>
    <cellStyle name="Címsor 1 2" xfId="21"/>
    <cellStyle name="Címsor 2 2" xfId="22"/>
    <cellStyle name="Címsor 3 2" xfId="23"/>
    <cellStyle name="Címsor 4 2" xfId="24"/>
    <cellStyle name="Ellenőrzőcella 2" xfId="25"/>
    <cellStyle name="Ezres 2" xfId="26"/>
    <cellStyle name="Figyelmeztetés 2" xfId="27"/>
    <cellStyle name="Hivatkozott cella 2" xfId="28"/>
    <cellStyle name="Jegyzet 2" xfId="29"/>
    <cellStyle name="Jó 2" xfId="30"/>
    <cellStyle name="Kimenet 2" xfId="31"/>
    <cellStyle name="Magyarázó szöveg 2" xfId="32"/>
    <cellStyle name="Normál" xfId="0" builtinId="0"/>
    <cellStyle name="Normál 2" xfId="33"/>
    <cellStyle name="Normál 2 2" xfId="34"/>
    <cellStyle name="Normál 3" xfId="35"/>
    <cellStyle name="Normál 4" xfId="36"/>
    <cellStyle name="Normál 5" xfId="37"/>
    <cellStyle name="Összesen 2" xfId="38"/>
    <cellStyle name="Rossz 2" xfId="39"/>
    <cellStyle name="Semleges 2" xfId="40"/>
    <cellStyle name="Számítás 2" xfId="4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zoomScaleNormal="100" workbookViewId="0">
      <selection activeCell="J21" sqref="J21"/>
    </sheetView>
  </sheetViews>
  <sheetFormatPr defaultRowHeight="15"/>
  <cols>
    <col min="2" max="2" width="40.85546875" bestFit="1" customWidth="1"/>
    <col min="3" max="3" width="30.85546875" customWidth="1"/>
    <col min="4" max="4" width="25.140625" customWidth="1"/>
    <col min="5" max="5" width="25.42578125" customWidth="1"/>
  </cols>
  <sheetData>
    <row r="1" spans="1:5" ht="15.75" thickBot="1"/>
    <row r="2" spans="1:5" ht="35.25" customHeight="1">
      <c r="A2" s="90"/>
      <c r="B2" s="170" t="s">
        <v>209</v>
      </c>
      <c r="C2" s="171"/>
      <c r="D2" s="171"/>
      <c r="E2" s="172"/>
    </row>
    <row r="3" spans="1:5" ht="15.75" customHeight="1" thickBot="1">
      <c r="A3" s="90"/>
      <c r="B3" s="173" t="s">
        <v>194</v>
      </c>
      <c r="C3" s="174"/>
      <c r="D3" s="174"/>
      <c r="E3" s="175"/>
    </row>
    <row r="4" spans="1:5">
      <c r="A4" s="90"/>
      <c r="B4" s="120"/>
      <c r="C4" s="121"/>
      <c r="D4" s="121"/>
      <c r="E4" s="122"/>
    </row>
    <row r="5" spans="1:5" ht="15.75" thickBot="1">
      <c r="A5" s="91"/>
      <c r="B5" s="156" t="s">
        <v>195</v>
      </c>
      <c r="C5" s="157"/>
      <c r="D5" s="94" t="s">
        <v>196</v>
      </c>
      <c r="E5" s="123" t="s">
        <v>197</v>
      </c>
    </row>
    <row r="6" spans="1:5" ht="16.5" thickTop="1" thickBot="1">
      <c r="A6" s="91"/>
      <c r="B6" s="158" t="str">
        <f ca="1">Munkanem_reszletezes!A2</f>
        <v>Építészeti munkarészek</v>
      </c>
      <c r="C6" s="159"/>
      <c r="D6" s="159"/>
      <c r="E6" s="160"/>
    </row>
    <row r="7" spans="1:5" ht="15.75" thickTop="1">
      <c r="A7" s="91"/>
      <c r="B7" s="176" t="str">
        <f ca="1">Munkanem_reszletezes!A3</f>
        <v>Homlokzati hőszigetelés</v>
      </c>
      <c r="C7" s="177"/>
      <c r="D7" s="96">
        <f ca="1">Munkanem_reszletezes!F3</f>
        <v>0</v>
      </c>
      <c r="E7" s="124">
        <f ca="1">Munkanem_reszletezes!H3</f>
        <v>0</v>
      </c>
    </row>
    <row r="8" spans="1:5">
      <c r="A8" s="91"/>
      <c r="B8" s="161" t="str">
        <f ca="1">Munkanem_reszletezes!A8</f>
        <v>Hőszigetelés rögzítése</v>
      </c>
      <c r="C8" s="162"/>
      <c r="D8" s="97">
        <f ca="1">Munkanem_reszletezes!F8</f>
        <v>0</v>
      </c>
      <c r="E8" s="125">
        <f ca="1">Munkanem_reszletezes!H8</f>
        <v>0</v>
      </c>
    </row>
    <row r="9" spans="1:5">
      <c r="A9" s="91"/>
      <c r="B9" s="161" t="str">
        <f ca="1">Munkanem_reszletezes!A20</f>
        <v>Vakolat</v>
      </c>
      <c r="C9" s="162"/>
      <c r="D9" s="97">
        <f ca="1">Munkanem_reszletezes!F20</f>
        <v>0</v>
      </c>
      <c r="E9" s="125">
        <f ca="1">Munkanem_reszletezes!H20</f>
        <v>0</v>
      </c>
    </row>
    <row r="10" spans="1:5">
      <c r="A10" s="91"/>
      <c r="B10" s="161" t="str">
        <f ca="1">Munkanem_reszletezes!A26</f>
        <v>Állványzat</v>
      </c>
      <c r="C10" s="162"/>
      <c r="D10" s="97">
        <f ca="1">Munkanem_reszletezes!F26</f>
        <v>0</v>
      </c>
      <c r="E10" s="125">
        <f ca="1">Munkanem_reszletezes!H26</f>
        <v>0</v>
      </c>
    </row>
    <row r="11" spans="1:5">
      <c r="A11" s="91"/>
      <c r="B11" s="161" t="str">
        <f ca="1">Munkanem_reszletezes!A28</f>
        <v>Tető hőszigetelés</v>
      </c>
      <c r="C11" s="162"/>
      <c r="D11" s="97">
        <f ca="1">Munkanem_reszletezes!F28</f>
        <v>0</v>
      </c>
      <c r="E11" s="125">
        <f ca="1">Munkanem_reszletezes!H28</f>
        <v>0</v>
      </c>
    </row>
    <row r="12" spans="1:5">
      <c r="A12" s="91"/>
      <c r="B12" s="161" t="str">
        <f ca="1">Munkanem_reszletezes!A30</f>
        <v>Tető hőszigetelés járulékos költségei</v>
      </c>
      <c r="C12" s="162"/>
      <c r="D12" s="97">
        <f ca="1">Munkanem_reszletezes!F30</f>
        <v>0</v>
      </c>
      <c r="E12" s="125">
        <f ca="1">Munkanem_reszletezes!H30</f>
        <v>0</v>
      </c>
    </row>
    <row r="13" spans="1:5">
      <c r="A13" s="91"/>
      <c r="B13" s="161" t="str">
        <f ca="1">Munkanem_reszletezes!A40</f>
        <v>Egyéb nem besorolható szigetelési költségek</v>
      </c>
      <c r="C13" s="162"/>
      <c r="D13" s="97">
        <f ca="1">Munkanem_reszletezes!F40</f>
        <v>0</v>
      </c>
      <c r="E13" s="125">
        <f ca="1">Munkanem_reszletezes!H40</f>
        <v>0</v>
      </c>
    </row>
    <row r="14" spans="1:5">
      <c r="A14" s="91"/>
      <c r="B14" s="161" t="str">
        <f ca="1">Munkanem_reszletezes!A51</f>
        <v>Nyílászárócsere</v>
      </c>
      <c r="C14" s="162"/>
      <c r="D14" s="97">
        <f ca="1">Munkanem_reszletezes!F51</f>
        <v>0</v>
      </c>
      <c r="E14" s="125">
        <f ca="1">Munkanem_reszletezes!H51</f>
        <v>0</v>
      </c>
    </row>
    <row r="15" spans="1:5">
      <c r="A15" s="91"/>
      <c r="B15" s="138" t="s">
        <v>7</v>
      </c>
      <c r="C15" s="153"/>
      <c r="D15" s="154">
        <v>0</v>
      </c>
      <c r="E15" s="155">
        <v>0</v>
      </c>
    </row>
    <row r="16" spans="1:5" ht="15.75" thickBot="1">
      <c r="A16" s="91"/>
      <c r="B16" s="126"/>
      <c r="C16" s="99"/>
      <c r="D16" s="100"/>
      <c r="E16" s="127"/>
    </row>
    <row r="17" spans="1:5" ht="16.5" thickTop="1" thickBot="1">
      <c r="A17" s="91"/>
      <c r="B17" s="158" t="str">
        <f ca="1">Munkanem_reszletezes!A76</f>
        <v>Gépészeti munkarész</v>
      </c>
      <c r="C17" s="159"/>
      <c r="D17" s="159"/>
      <c r="E17" s="160"/>
    </row>
    <row r="18" spans="1:5" ht="15.75" thickTop="1">
      <c r="A18" s="91"/>
      <c r="B18" s="176" t="str">
        <f ca="1">Munkanem_reszletezes!A77</f>
        <v>Szivattyúcsere</v>
      </c>
      <c r="C18" s="177"/>
      <c r="D18" s="95">
        <f ca="1">Munkanem_reszletezes!F77</f>
        <v>0</v>
      </c>
      <c r="E18" s="128">
        <f ca="1">Munkanem_reszletezes!H77</f>
        <v>0</v>
      </c>
    </row>
    <row r="19" spans="1:5">
      <c r="A19" s="91"/>
      <c r="B19" s="161" t="str">
        <f ca="1">Munkanem_reszletezes!A82</f>
        <v>Hidraulikai beszabályozás</v>
      </c>
      <c r="C19" s="162"/>
      <c r="D19" s="95">
        <f ca="1">Munkanem_reszletezes!F82</f>
        <v>0</v>
      </c>
      <c r="E19" s="128">
        <f ca="1">Munkanem_reszletezes!H82</f>
        <v>0</v>
      </c>
    </row>
    <row r="20" spans="1:5">
      <c r="A20" s="91"/>
      <c r="B20" s="185" t="str">
        <f ca="1">Munkanem_reszletezes!A84</f>
        <v>Szelepek</v>
      </c>
      <c r="C20" s="186"/>
      <c r="D20" s="95">
        <f ca="1">Munkanem_reszletezes!F84</f>
        <v>0</v>
      </c>
      <c r="E20" s="128">
        <f ca="1">Munkanem_reszletezes!H84</f>
        <v>0</v>
      </c>
    </row>
    <row r="21" spans="1:5">
      <c r="A21" s="91"/>
      <c r="B21" s="161" t="str">
        <f ca="1">Munkanem_reszletezes!A98</f>
        <v>Csövezés</v>
      </c>
      <c r="C21" s="162"/>
      <c r="D21" s="95">
        <f ca="1">Munkanem_reszletezes!F98</f>
        <v>0</v>
      </c>
      <c r="E21" s="128">
        <f ca="1">Munkanem_reszletezes!H98</f>
        <v>0</v>
      </c>
    </row>
    <row r="22" spans="1:5" ht="15.75" thickBot="1">
      <c r="A22" s="91"/>
      <c r="B22" s="126"/>
      <c r="C22" s="99"/>
      <c r="D22" s="100"/>
      <c r="E22" s="127"/>
    </row>
    <row r="23" spans="1:5" ht="16.5" thickTop="1" thickBot="1">
      <c r="A23" s="91"/>
      <c r="B23" s="158" t="str">
        <f ca="1">Munkanem_reszletezes!A117</f>
        <v>Megújuló energiaforrás beépítése</v>
      </c>
      <c r="C23" s="159"/>
      <c r="D23" s="159"/>
      <c r="E23" s="160"/>
    </row>
    <row r="24" spans="1:5" ht="15.75" thickTop="1">
      <c r="A24" s="91"/>
      <c r="B24" s="176" t="str">
        <f ca="1">Munkanem_reszletezes!A118</f>
        <v>Napelemes rendszer</v>
      </c>
      <c r="C24" s="177"/>
      <c r="D24" s="98">
        <f ca="1">Munkanem_reszletezes!F118</f>
        <v>0</v>
      </c>
      <c r="E24" s="129">
        <f ca="1">Munkanem_reszletezes!H118</f>
        <v>0</v>
      </c>
    </row>
    <row r="25" spans="1:5" ht="15.75" thickBot="1">
      <c r="A25" s="91"/>
      <c r="B25" s="130"/>
      <c r="C25" s="178"/>
      <c r="D25" s="187"/>
      <c r="E25" s="188"/>
    </row>
    <row r="26" spans="1:5" ht="16.5" thickTop="1" thickBot="1">
      <c r="A26" s="91"/>
      <c r="B26" s="158" t="str">
        <f ca="1">Munkanem_reszletezes!A138</f>
        <v>Energiamenedzsment rendszer kialakítása (épületfelügyelet és automatika)</v>
      </c>
      <c r="C26" s="159"/>
      <c r="D26" s="159"/>
      <c r="E26" s="160"/>
    </row>
    <row r="27" spans="1:5" ht="15.75" thickTop="1">
      <c r="A27" s="91"/>
      <c r="B27" s="176" t="str">
        <f ca="1">Munkanem_reszletezes!A139</f>
        <v>Terepi készülékek</v>
      </c>
      <c r="C27" s="177"/>
      <c r="D27" s="98">
        <f ca="1">Munkanem_reszletezes!F139</f>
        <v>0</v>
      </c>
      <c r="E27" s="129">
        <f ca="1">Munkanem_reszletezes!H139</f>
        <v>0</v>
      </c>
    </row>
    <row r="28" spans="1:5">
      <c r="A28" s="91"/>
      <c r="B28" s="161" t="str">
        <f ca="1">Munkanem_reszletezes!A147</f>
        <v>DDC állomások</v>
      </c>
      <c r="C28" s="162"/>
      <c r="D28" s="95">
        <f ca="1">Munkanem_reszletezes!F147</f>
        <v>0</v>
      </c>
      <c r="E28" s="128">
        <f ca="1">Munkanem_reszletezes!H147</f>
        <v>0</v>
      </c>
    </row>
    <row r="29" spans="1:5">
      <c r="A29" s="91"/>
      <c r="B29" s="161" t="str">
        <f ca="1">Munkanem_reszletezes!A152</f>
        <v>Épületfelügyeleti központ</v>
      </c>
      <c r="C29" s="162"/>
      <c r="D29" s="95">
        <f ca="1">Munkanem_reszletezes!F152</f>
        <v>0</v>
      </c>
      <c r="E29" s="128">
        <f ca="1">Munkanem_reszletezes!H152</f>
        <v>0</v>
      </c>
    </row>
    <row r="30" spans="1:5">
      <c r="A30" s="91"/>
      <c r="B30" s="161" t="str">
        <f ca="1">Munkanem_reszletezes!A156</f>
        <v>Épületautomatika kapcsolószekrények</v>
      </c>
      <c r="C30" s="162"/>
      <c r="D30" s="95">
        <f ca="1">Munkanem_reszletezes!F156</f>
        <v>0</v>
      </c>
      <c r="E30" s="128">
        <f ca="1">Munkanem_reszletezes!H156</f>
        <v>0</v>
      </c>
    </row>
    <row r="31" spans="1:5">
      <c r="A31" s="91"/>
      <c r="B31" s="161" t="str">
        <f ca="1">Munkanem_reszletezes!A158</f>
        <v>Kábelezés</v>
      </c>
      <c r="C31" s="162"/>
      <c r="D31" s="95">
        <f ca="1">Munkanem_reszletezes!F158</f>
        <v>0</v>
      </c>
      <c r="E31" s="128">
        <f ca="1">Munkanem_reszletezes!H158</f>
        <v>0</v>
      </c>
    </row>
    <row r="32" spans="1:5">
      <c r="A32" s="91"/>
      <c r="B32" s="161" t="str">
        <f ca="1">Munkanem_reszletezes!A182</f>
        <v>Szolgáltatások</v>
      </c>
      <c r="C32" s="162"/>
      <c r="D32" s="95">
        <f ca="1">Munkanem_reszletezes!F182</f>
        <v>0</v>
      </c>
      <c r="E32" s="128">
        <f ca="1">Munkanem_reszletezes!H182</f>
        <v>0</v>
      </c>
    </row>
    <row r="33" spans="1:5" ht="15.75" thickBot="1">
      <c r="A33" s="91"/>
      <c r="B33" s="130"/>
      <c r="C33" s="178"/>
      <c r="D33" s="179"/>
      <c r="E33" s="180"/>
    </row>
    <row r="34" spans="1:5" ht="16.5" thickTop="1" thickBot="1">
      <c r="A34" s="91"/>
      <c r="B34" s="158" t="str">
        <f ca="1">Munkanem_reszletezes!A189</f>
        <v>Kapacitásfejlesztés</v>
      </c>
      <c r="C34" s="159"/>
      <c r="D34" s="159"/>
      <c r="E34" s="160"/>
    </row>
    <row r="35" spans="1:5" ht="15.75" thickTop="1">
      <c r="A35" s="91"/>
      <c r="B35" s="132" t="str">
        <f ca="1">Munkanem_reszletezes!A190</f>
        <v>Kapacitásfejlesztés</v>
      </c>
      <c r="C35" s="118"/>
      <c r="D35" s="119">
        <f ca="1">Munkanem_reszletezes!F190</f>
        <v>0</v>
      </c>
      <c r="E35" s="133">
        <f ca="1">Munkanem_reszletezes!H190</f>
        <v>0</v>
      </c>
    </row>
    <row r="36" spans="1:5" ht="15.75" thickBot="1">
      <c r="A36" s="91"/>
      <c r="B36" s="136"/>
      <c r="C36" s="137"/>
      <c r="D36" s="117"/>
      <c r="E36" s="131"/>
    </row>
    <row r="37" spans="1:5" ht="15.75" thickTop="1">
      <c r="A37" s="91"/>
      <c r="B37" s="132" t="s">
        <v>6</v>
      </c>
      <c r="C37" s="118"/>
      <c r="D37" s="134">
        <f>SUM(D4:D34)</f>
        <v>0</v>
      </c>
      <c r="E37" s="134">
        <f>SUM(E4:E34)</f>
        <v>0</v>
      </c>
    </row>
    <row r="38" spans="1:5">
      <c r="A38" s="91"/>
      <c r="B38" s="181" t="s">
        <v>198</v>
      </c>
      <c r="C38" s="182"/>
      <c r="D38" s="134">
        <f>SUM(D6:D35)</f>
        <v>0</v>
      </c>
      <c r="E38" s="135">
        <f>SUM(E6:E35)</f>
        <v>0</v>
      </c>
    </row>
    <row r="39" spans="1:5">
      <c r="A39" s="91"/>
      <c r="B39" s="183"/>
      <c r="C39" s="184"/>
      <c r="D39" s="163">
        <f>D38+E38</f>
        <v>0</v>
      </c>
      <c r="E39" s="164"/>
    </row>
    <row r="40" spans="1:5">
      <c r="A40" s="91"/>
      <c r="B40" s="165" t="s">
        <v>199</v>
      </c>
      <c r="C40" s="166"/>
      <c r="D40" s="163">
        <f>D39*0.27</f>
        <v>0</v>
      </c>
      <c r="E40" s="164"/>
    </row>
    <row r="41" spans="1:5" ht="15.75" thickBot="1">
      <c r="A41" s="91"/>
      <c r="B41" s="167" t="s">
        <v>200</v>
      </c>
      <c r="C41" s="157"/>
      <c r="D41" s="168">
        <f>D39+D40</f>
        <v>0</v>
      </c>
      <c r="E41" s="169"/>
    </row>
  </sheetData>
  <mergeCells count="35">
    <mergeCell ref="C25:E25"/>
    <mergeCell ref="B29:C29"/>
    <mergeCell ref="B32:C32"/>
    <mergeCell ref="B26:E26"/>
    <mergeCell ref="B31:C31"/>
    <mergeCell ref="B30:C30"/>
    <mergeCell ref="C33:E33"/>
    <mergeCell ref="B38:C39"/>
    <mergeCell ref="B24:C24"/>
    <mergeCell ref="B27:C27"/>
    <mergeCell ref="B28:C28"/>
    <mergeCell ref="B18:C18"/>
    <mergeCell ref="B19:C19"/>
    <mergeCell ref="B20:C20"/>
    <mergeCell ref="B21:C21"/>
    <mergeCell ref="B23:E23"/>
    <mergeCell ref="B2:E2"/>
    <mergeCell ref="B3:E3"/>
    <mergeCell ref="B7:C7"/>
    <mergeCell ref="B8:C8"/>
    <mergeCell ref="B9:C9"/>
    <mergeCell ref="B10:C10"/>
    <mergeCell ref="D39:E39"/>
    <mergeCell ref="B40:C40"/>
    <mergeCell ref="D40:E40"/>
    <mergeCell ref="B34:E34"/>
    <mergeCell ref="B41:C41"/>
    <mergeCell ref="D41:E41"/>
    <mergeCell ref="B5:C5"/>
    <mergeCell ref="B6:E6"/>
    <mergeCell ref="B17:E17"/>
    <mergeCell ref="B11:C11"/>
    <mergeCell ref="B12:C12"/>
    <mergeCell ref="B13:C13"/>
    <mergeCell ref="B14:C14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39"/>
  <sheetViews>
    <sheetView topLeftCell="A178" zoomScale="85" zoomScaleNormal="85" workbookViewId="0">
      <selection activeCell="J77" sqref="J77"/>
    </sheetView>
  </sheetViews>
  <sheetFormatPr defaultRowHeight="15"/>
  <cols>
    <col min="1" max="1" width="5.85546875" style="5" customWidth="1"/>
    <col min="2" max="2" width="63" customWidth="1"/>
    <col min="3" max="3" width="16" style="8" customWidth="1"/>
    <col min="4" max="4" width="14.140625" customWidth="1"/>
    <col min="5" max="5" width="17" bestFit="1" customWidth="1"/>
    <col min="6" max="6" width="14.5703125" style="10" bestFit="1" customWidth="1"/>
    <col min="7" max="7" width="13.7109375" style="10" customWidth="1"/>
    <col min="8" max="8" width="20.140625" style="3" customWidth="1"/>
    <col min="9" max="9" width="20.28515625" style="3" customWidth="1"/>
  </cols>
  <sheetData>
    <row r="1" spans="1:10" ht="30.75" thickBot="1">
      <c r="A1" s="68" t="s">
        <v>12</v>
      </c>
      <c r="B1" s="12" t="s">
        <v>8</v>
      </c>
      <c r="C1" s="12" t="s">
        <v>9</v>
      </c>
      <c r="D1" s="12" t="s">
        <v>10</v>
      </c>
      <c r="E1" s="12" t="s">
        <v>135</v>
      </c>
      <c r="F1" s="12" t="s">
        <v>137</v>
      </c>
      <c r="G1" s="12" t="s">
        <v>136</v>
      </c>
      <c r="H1" s="12" t="s">
        <v>138</v>
      </c>
      <c r="I1" s="45" t="s">
        <v>139</v>
      </c>
      <c r="J1" s="1"/>
    </row>
    <row r="2" spans="1:10" ht="15.75" thickBot="1">
      <c r="A2" s="51" t="s">
        <v>11</v>
      </c>
      <c r="B2" s="52"/>
      <c r="C2" s="52"/>
      <c r="D2" s="52"/>
      <c r="E2" s="52"/>
      <c r="F2" s="52"/>
      <c r="G2" s="52"/>
      <c r="H2" s="53"/>
      <c r="I2" s="13">
        <f>I3+I8+I20+I26+I28+I30+I40+I51</f>
        <v>0</v>
      </c>
      <c r="J2" s="1"/>
    </row>
    <row r="3" spans="1:10" ht="15.75" thickBot="1">
      <c r="A3" s="48" t="s">
        <v>13</v>
      </c>
      <c r="B3" s="50"/>
      <c r="C3" s="47"/>
      <c r="D3" s="47"/>
      <c r="E3" s="47"/>
      <c r="F3" s="101">
        <f>SUM(F4:F7)</f>
        <v>0</v>
      </c>
      <c r="G3" s="20"/>
      <c r="H3" s="105">
        <f>SUM(H4:H7)</f>
        <v>0</v>
      </c>
      <c r="I3" s="104">
        <f>SUM(I4:I7)</f>
        <v>0</v>
      </c>
      <c r="J3" s="1"/>
    </row>
    <row r="4" spans="1:10" s="3" customFormat="1" ht="199.5">
      <c r="A4" s="69">
        <v>1</v>
      </c>
      <c r="B4" s="21" t="s">
        <v>212</v>
      </c>
      <c r="C4" s="22">
        <v>2029</v>
      </c>
      <c r="D4" s="23" t="s">
        <v>28</v>
      </c>
      <c r="E4" s="24"/>
      <c r="F4" s="25">
        <f>ROUND(C4*E4,0)</f>
        <v>0</v>
      </c>
      <c r="G4" s="41"/>
      <c r="H4" s="25">
        <f>ROUND(C4*G4,0)</f>
        <v>0</v>
      </c>
      <c r="I4" s="70">
        <f>F4+H4</f>
        <v>0</v>
      </c>
      <c r="J4" s="2"/>
    </row>
    <row r="5" spans="1:10" s="3" customFormat="1">
      <c r="A5" s="71">
        <v>2</v>
      </c>
      <c r="B5" s="6" t="s">
        <v>27</v>
      </c>
      <c r="C5" s="7">
        <v>103</v>
      </c>
      <c r="D5" s="4" t="s">
        <v>28</v>
      </c>
      <c r="E5" s="11"/>
      <c r="F5" s="9">
        <f>ROUND(C5*E5,0)</f>
        <v>0</v>
      </c>
      <c r="G5" s="42"/>
      <c r="H5" s="9">
        <f t="shared" ref="H5:H19" si="0">ROUND(C5*G5,0)</f>
        <v>0</v>
      </c>
      <c r="I5" s="72">
        <f t="shared" ref="I5:I68" si="1">F5+H5</f>
        <v>0</v>
      </c>
      <c r="J5" s="2"/>
    </row>
    <row r="6" spans="1:10" s="3" customFormat="1" ht="256.5">
      <c r="A6" s="71">
        <v>3</v>
      </c>
      <c r="B6" s="6" t="s">
        <v>213</v>
      </c>
      <c r="C6" s="7">
        <v>1015</v>
      </c>
      <c r="D6" s="4" t="s">
        <v>28</v>
      </c>
      <c r="E6" s="11"/>
      <c r="F6" s="9">
        <f>ROUND(C6*E6,0)</f>
        <v>0</v>
      </c>
      <c r="G6" s="42"/>
      <c r="H6" s="9">
        <f t="shared" si="0"/>
        <v>0</v>
      </c>
      <c r="I6" s="72">
        <f t="shared" si="1"/>
        <v>0</v>
      </c>
      <c r="J6" s="2"/>
    </row>
    <row r="7" spans="1:10" s="3" customFormat="1" ht="57.75" thickBot="1">
      <c r="A7" s="73">
        <v>4</v>
      </c>
      <c r="B7" s="37" t="s">
        <v>106</v>
      </c>
      <c r="C7" s="38">
        <v>483</v>
      </c>
      <c r="D7" s="39" t="s">
        <v>28</v>
      </c>
      <c r="E7" s="26"/>
      <c r="F7" s="27">
        <f>ROUND(C7*E7,0)</f>
        <v>0</v>
      </c>
      <c r="G7" s="43"/>
      <c r="H7" s="27">
        <f t="shared" si="0"/>
        <v>0</v>
      </c>
      <c r="I7" s="74">
        <f t="shared" si="1"/>
        <v>0</v>
      </c>
      <c r="J7" s="2"/>
    </row>
    <row r="8" spans="1:10" ht="15.75" thickBot="1">
      <c r="A8" s="48" t="s">
        <v>14</v>
      </c>
      <c r="B8" s="49"/>
      <c r="C8" s="49"/>
      <c r="D8" s="49"/>
      <c r="E8" s="49"/>
      <c r="F8" s="102">
        <f>SUM(F9:F19)</f>
        <v>0</v>
      </c>
      <c r="G8" s="49"/>
      <c r="H8" s="103">
        <f>SUM(H9:H19)</f>
        <v>0</v>
      </c>
      <c r="I8" s="104">
        <f>SUM(I9:I19)</f>
        <v>0</v>
      </c>
      <c r="J8" s="1"/>
    </row>
    <row r="9" spans="1:10" s="3" customFormat="1">
      <c r="A9" s="69">
        <v>1</v>
      </c>
      <c r="B9" s="21" t="s">
        <v>29</v>
      </c>
      <c r="C9" s="22">
        <v>742</v>
      </c>
      <c r="D9" s="23" t="s">
        <v>28</v>
      </c>
      <c r="E9" s="24"/>
      <c r="F9" s="25">
        <f>ROUND(C9*E9,0)</f>
        <v>0</v>
      </c>
      <c r="G9" s="41"/>
      <c r="H9" s="25">
        <f t="shared" si="0"/>
        <v>0</v>
      </c>
      <c r="I9" s="70">
        <f t="shared" si="1"/>
        <v>0</v>
      </c>
      <c r="J9" s="2"/>
    </row>
    <row r="10" spans="1:10" s="3" customFormat="1">
      <c r="A10" s="71">
        <v>2</v>
      </c>
      <c r="B10" s="6" t="s">
        <v>30</v>
      </c>
      <c r="C10" s="7">
        <v>4372</v>
      </c>
      <c r="D10" s="4" t="s">
        <v>28</v>
      </c>
      <c r="E10" s="11"/>
      <c r="F10" s="9">
        <f t="shared" ref="F10:F19" si="2">ROUND(C10*E10,0)</f>
        <v>0</v>
      </c>
      <c r="G10" s="42"/>
      <c r="H10" s="9">
        <f t="shared" si="0"/>
        <v>0</v>
      </c>
      <c r="I10" s="72">
        <f t="shared" si="1"/>
        <v>0</v>
      </c>
      <c r="J10" s="2"/>
    </row>
    <row r="11" spans="1:10" s="3" customFormat="1" ht="28.5">
      <c r="A11" s="71">
        <v>3</v>
      </c>
      <c r="B11" s="6" t="s">
        <v>31</v>
      </c>
      <c r="C11" s="7">
        <v>3147</v>
      </c>
      <c r="D11" s="4" t="s">
        <v>28</v>
      </c>
      <c r="E11" s="11"/>
      <c r="F11" s="9">
        <f t="shared" si="2"/>
        <v>0</v>
      </c>
      <c r="G11" s="42"/>
      <c r="H11" s="9">
        <f t="shared" si="0"/>
        <v>0</v>
      </c>
      <c r="I11" s="72">
        <f t="shared" si="1"/>
        <v>0</v>
      </c>
      <c r="J11" s="2"/>
    </row>
    <row r="12" spans="1:10" s="3" customFormat="1">
      <c r="A12" s="71">
        <v>4</v>
      </c>
      <c r="B12" s="6" t="s">
        <v>73</v>
      </c>
      <c r="C12" s="7">
        <v>700</v>
      </c>
      <c r="D12" s="4" t="s">
        <v>70</v>
      </c>
      <c r="E12" s="11"/>
      <c r="F12" s="9">
        <f t="shared" si="2"/>
        <v>0</v>
      </c>
      <c r="G12" s="42"/>
      <c r="H12" s="9">
        <f t="shared" si="0"/>
        <v>0</v>
      </c>
      <c r="I12" s="72">
        <f t="shared" si="1"/>
        <v>0</v>
      </c>
      <c r="J12" s="2"/>
    </row>
    <row r="13" spans="1:10" s="3" customFormat="1">
      <c r="A13" s="71">
        <v>5</v>
      </c>
      <c r="B13" s="6" t="s">
        <v>227</v>
      </c>
      <c r="C13" s="7">
        <v>438</v>
      </c>
      <c r="D13" s="4" t="s">
        <v>28</v>
      </c>
      <c r="E13" s="11"/>
      <c r="F13" s="9">
        <f t="shared" si="2"/>
        <v>0</v>
      </c>
      <c r="G13" s="42"/>
      <c r="H13" s="9">
        <f t="shared" si="0"/>
        <v>0</v>
      </c>
      <c r="I13" s="72">
        <f t="shared" si="1"/>
        <v>0</v>
      </c>
      <c r="J13" s="2"/>
    </row>
    <row r="14" spans="1:10" s="3" customFormat="1">
      <c r="A14" s="71">
        <v>6</v>
      </c>
      <c r="B14" s="6" t="s">
        <v>228</v>
      </c>
      <c r="C14" s="7">
        <v>44</v>
      </c>
      <c r="D14" s="4" t="s">
        <v>28</v>
      </c>
      <c r="E14" s="11"/>
      <c r="F14" s="9">
        <f t="shared" si="2"/>
        <v>0</v>
      </c>
      <c r="G14" s="42"/>
      <c r="H14" s="9">
        <f t="shared" si="0"/>
        <v>0</v>
      </c>
      <c r="I14" s="72">
        <f t="shared" si="1"/>
        <v>0</v>
      </c>
      <c r="J14" s="2"/>
    </row>
    <row r="15" spans="1:10" s="3" customFormat="1">
      <c r="A15" s="71">
        <v>7</v>
      </c>
      <c r="B15" s="6" t="s">
        <v>74</v>
      </c>
      <c r="C15" s="7">
        <v>350</v>
      </c>
      <c r="D15" s="4" t="s">
        <v>28</v>
      </c>
      <c r="E15" s="11"/>
      <c r="F15" s="9">
        <f t="shared" si="2"/>
        <v>0</v>
      </c>
      <c r="G15" s="42"/>
      <c r="H15" s="9">
        <f t="shared" si="0"/>
        <v>0</v>
      </c>
      <c r="I15" s="72">
        <f t="shared" si="1"/>
        <v>0</v>
      </c>
      <c r="J15" s="2"/>
    </row>
    <row r="16" spans="1:10" s="3" customFormat="1" ht="28.5">
      <c r="A16" s="71">
        <v>8</v>
      </c>
      <c r="B16" s="6" t="s">
        <v>75</v>
      </c>
      <c r="C16" s="7">
        <v>350</v>
      </c>
      <c r="D16" s="4" t="s">
        <v>28</v>
      </c>
      <c r="E16" s="11"/>
      <c r="F16" s="9">
        <f t="shared" si="2"/>
        <v>0</v>
      </c>
      <c r="G16" s="42"/>
      <c r="H16" s="9">
        <f t="shared" si="0"/>
        <v>0</v>
      </c>
      <c r="I16" s="72">
        <f t="shared" si="1"/>
        <v>0</v>
      </c>
      <c r="J16" s="2"/>
    </row>
    <row r="17" spans="1:10" s="3" customFormat="1">
      <c r="A17" s="71">
        <v>9</v>
      </c>
      <c r="B17" s="6" t="s">
        <v>76</v>
      </c>
      <c r="C17" s="7">
        <v>9625</v>
      </c>
      <c r="D17" s="4" t="s">
        <v>50</v>
      </c>
      <c r="E17" s="11"/>
      <c r="F17" s="9">
        <f t="shared" si="2"/>
        <v>0</v>
      </c>
      <c r="G17" s="42"/>
      <c r="H17" s="9">
        <f t="shared" si="0"/>
        <v>0</v>
      </c>
      <c r="I17" s="72">
        <f t="shared" si="1"/>
        <v>0</v>
      </c>
      <c r="J17" s="2"/>
    </row>
    <row r="18" spans="1:10" s="3" customFormat="1">
      <c r="A18" s="71">
        <v>10</v>
      </c>
      <c r="B18" s="6" t="s">
        <v>77</v>
      </c>
      <c r="C18" s="7">
        <v>390</v>
      </c>
      <c r="D18" s="4" t="s">
        <v>36</v>
      </c>
      <c r="E18" s="11"/>
      <c r="F18" s="9">
        <f t="shared" si="2"/>
        <v>0</v>
      </c>
      <c r="G18" s="42"/>
      <c r="H18" s="9">
        <f t="shared" si="0"/>
        <v>0</v>
      </c>
      <c r="I18" s="72">
        <f t="shared" si="1"/>
        <v>0</v>
      </c>
      <c r="J18" s="2"/>
    </row>
    <row r="19" spans="1:10" s="3" customFormat="1" ht="15.75" thickBot="1">
      <c r="A19" s="73">
        <v>11</v>
      </c>
      <c r="B19" s="37" t="s">
        <v>78</v>
      </c>
      <c r="C19" s="38">
        <v>175</v>
      </c>
      <c r="D19" s="39" t="s">
        <v>50</v>
      </c>
      <c r="E19" s="26"/>
      <c r="F19" s="27">
        <f t="shared" si="2"/>
        <v>0</v>
      </c>
      <c r="G19" s="43"/>
      <c r="H19" s="27">
        <f t="shared" si="0"/>
        <v>0</v>
      </c>
      <c r="I19" s="74">
        <f t="shared" si="1"/>
        <v>0</v>
      </c>
      <c r="J19" s="2"/>
    </row>
    <row r="20" spans="1:10" ht="15.75" thickBot="1">
      <c r="A20" s="48" t="s">
        <v>15</v>
      </c>
      <c r="B20" s="49"/>
      <c r="C20" s="49"/>
      <c r="D20" s="49"/>
      <c r="E20" s="49"/>
      <c r="F20" s="102">
        <f>SUM(F21:F25)</f>
        <v>0</v>
      </c>
      <c r="G20" s="49"/>
      <c r="H20" s="103">
        <f>SUM(H21:H25)</f>
        <v>0</v>
      </c>
      <c r="I20" s="104">
        <f>SUM(I21:I25)</f>
        <v>0</v>
      </c>
      <c r="J20" s="1"/>
    </row>
    <row r="21" spans="1:10" s="3" customFormat="1" ht="57">
      <c r="A21" s="69">
        <v>1</v>
      </c>
      <c r="B21" s="21" t="s">
        <v>32</v>
      </c>
      <c r="C21" s="22">
        <v>495</v>
      </c>
      <c r="D21" s="23" t="s">
        <v>36</v>
      </c>
      <c r="E21" s="24"/>
      <c r="F21" s="25">
        <f>ROUND(C21*E21,0)</f>
        <v>0</v>
      </c>
      <c r="G21" s="41"/>
      <c r="H21" s="25">
        <f>ROUND(C21*G21,0)</f>
        <v>0</v>
      </c>
      <c r="I21" s="70">
        <f t="shared" si="1"/>
        <v>0</v>
      </c>
      <c r="J21" s="2"/>
    </row>
    <row r="22" spans="1:10" s="3" customFormat="1" ht="28.5">
      <c r="A22" s="71">
        <v>2</v>
      </c>
      <c r="B22" s="6" t="s">
        <v>33</v>
      </c>
      <c r="C22" s="7">
        <v>3980</v>
      </c>
      <c r="D22" s="4" t="s">
        <v>28</v>
      </c>
      <c r="E22" s="11"/>
      <c r="F22" s="9">
        <f>ROUND(C22*E22,0)</f>
        <v>0</v>
      </c>
      <c r="G22" s="42"/>
      <c r="H22" s="9">
        <f>ROUND(C22*G22,0)</f>
        <v>0</v>
      </c>
      <c r="I22" s="72">
        <f t="shared" si="1"/>
        <v>0</v>
      </c>
      <c r="J22" s="2"/>
    </row>
    <row r="23" spans="1:10" s="3" customFormat="1" ht="42.75">
      <c r="A23" s="71">
        <v>3</v>
      </c>
      <c r="B23" s="6" t="s">
        <v>34</v>
      </c>
      <c r="C23" s="7">
        <v>3877</v>
      </c>
      <c r="D23" s="4" t="s">
        <v>28</v>
      </c>
      <c r="E23" s="11"/>
      <c r="F23" s="9">
        <f>ROUND(C23*E23,0)</f>
        <v>0</v>
      </c>
      <c r="G23" s="42"/>
      <c r="H23" s="9">
        <f>ROUND(C23*G23,0)</f>
        <v>0</v>
      </c>
      <c r="I23" s="72">
        <f t="shared" si="1"/>
        <v>0</v>
      </c>
      <c r="J23" s="2"/>
    </row>
    <row r="24" spans="1:10" s="3" customFormat="1" ht="42.75">
      <c r="A24" s="71">
        <v>4</v>
      </c>
      <c r="B24" s="6" t="s">
        <v>35</v>
      </c>
      <c r="C24" s="7">
        <v>103</v>
      </c>
      <c r="D24" s="4" t="s">
        <v>28</v>
      </c>
      <c r="E24" s="11"/>
      <c r="F24" s="9">
        <f>ROUND(C24*E24,0)</f>
        <v>0</v>
      </c>
      <c r="G24" s="42"/>
      <c r="H24" s="9">
        <f>ROUND(C24*G24,0)</f>
        <v>0</v>
      </c>
      <c r="I24" s="72">
        <f t="shared" si="1"/>
        <v>0</v>
      </c>
      <c r="J24" s="2"/>
    </row>
    <row r="25" spans="1:10" s="3" customFormat="1" ht="43.5" thickBot="1">
      <c r="A25" s="73">
        <v>5</v>
      </c>
      <c r="B25" s="37" t="s">
        <v>38</v>
      </c>
      <c r="C25" s="38">
        <v>19</v>
      </c>
      <c r="D25" s="39" t="s">
        <v>28</v>
      </c>
      <c r="E25" s="26"/>
      <c r="F25" s="27">
        <f>ROUND(C25*E25,0)</f>
        <v>0</v>
      </c>
      <c r="G25" s="43"/>
      <c r="H25" s="27">
        <f>ROUND(C25*G25,0)</f>
        <v>0</v>
      </c>
      <c r="I25" s="74">
        <f t="shared" si="1"/>
        <v>0</v>
      </c>
      <c r="J25" s="2"/>
    </row>
    <row r="26" spans="1:10" ht="15.75" thickBot="1">
      <c r="A26" s="48" t="s">
        <v>16</v>
      </c>
      <c r="B26" s="49"/>
      <c r="C26" s="49"/>
      <c r="D26" s="49"/>
      <c r="E26" s="49"/>
      <c r="F26" s="102">
        <f>SUM(F27)</f>
        <v>0</v>
      </c>
      <c r="G26" s="49"/>
      <c r="H26" s="103">
        <f>SUM(H27)</f>
        <v>0</v>
      </c>
      <c r="I26" s="104">
        <f>SUM(I27)</f>
        <v>0</v>
      </c>
      <c r="J26" s="1"/>
    </row>
    <row r="27" spans="1:10" s="3" customFormat="1" ht="43.5" thickBot="1">
      <c r="A27" s="75">
        <v>1</v>
      </c>
      <c r="B27" s="14" t="s">
        <v>37</v>
      </c>
      <c r="C27" s="15">
        <v>3980</v>
      </c>
      <c r="D27" s="16" t="s">
        <v>28</v>
      </c>
      <c r="E27" s="17"/>
      <c r="F27" s="18">
        <f>ROUND(C27*E27,0)</f>
        <v>0</v>
      </c>
      <c r="G27" s="44"/>
      <c r="H27" s="18">
        <f>ROUND(C27*G27,0)</f>
        <v>0</v>
      </c>
      <c r="I27" s="74">
        <f t="shared" si="1"/>
        <v>0</v>
      </c>
      <c r="J27" s="2"/>
    </row>
    <row r="28" spans="1:10" ht="15.75" thickBot="1">
      <c r="A28" s="48" t="s">
        <v>17</v>
      </c>
      <c r="B28" s="50"/>
      <c r="C28" s="47"/>
      <c r="D28" s="47"/>
      <c r="E28" s="47"/>
      <c r="F28" s="101">
        <f>SUM(F29)</f>
        <v>0</v>
      </c>
      <c r="G28" s="20"/>
      <c r="H28" s="105">
        <f>SUM(H29)</f>
        <v>0</v>
      </c>
      <c r="I28" s="104">
        <f>SUM(I29)</f>
        <v>0</v>
      </c>
      <c r="J28" s="1"/>
    </row>
    <row r="29" spans="1:10" s="3" customFormat="1" ht="43.5" thickBot="1">
      <c r="A29" s="75">
        <v>1</v>
      </c>
      <c r="B29" s="14" t="s">
        <v>39</v>
      </c>
      <c r="C29" s="15">
        <v>3763</v>
      </c>
      <c r="D29" s="16" t="s">
        <v>28</v>
      </c>
      <c r="E29" s="17"/>
      <c r="F29" s="18">
        <f>ROUND(C29*E29,0)</f>
        <v>0</v>
      </c>
      <c r="G29" s="44"/>
      <c r="H29" s="18">
        <f>ROUND(C29*G29,0)</f>
        <v>0</v>
      </c>
      <c r="I29" s="74">
        <f t="shared" si="1"/>
        <v>0</v>
      </c>
      <c r="J29" s="2"/>
    </row>
    <row r="30" spans="1:10" ht="15.75" thickBot="1">
      <c r="A30" s="48" t="s">
        <v>18</v>
      </c>
      <c r="B30" s="50"/>
      <c r="C30" s="47"/>
      <c r="D30" s="47"/>
      <c r="E30" s="47"/>
      <c r="F30" s="101">
        <f>SUM(F31:F39)</f>
        <v>0</v>
      </c>
      <c r="G30" s="20"/>
      <c r="H30" s="105">
        <f>SUM(H31:H39)</f>
        <v>0</v>
      </c>
      <c r="I30" s="104">
        <f>SUM(I31:I39)</f>
        <v>0</v>
      </c>
      <c r="J30" s="1"/>
    </row>
    <row r="31" spans="1:10" s="3" customFormat="1" ht="28.5">
      <c r="A31" s="69">
        <v>1</v>
      </c>
      <c r="B31" s="21" t="s">
        <v>40</v>
      </c>
      <c r="C31" s="22">
        <v>3763</v>
      </c>
      <c r="D31" s="23" t="s">
        <v>28</v>
      </c>
      <c r="E31" s="24"/>
      <c r="F31" s="25">
        <f>ROUND(C31*E31,0)</f>
        <v>0</v>
      </c>
      <c r="G31" s="41"/>
      <c r="H31" s="25">
        <f>ROUND(C31*G31,0)</f>
        <v>0</v>
      </c>
      <c r="I31" s="70">
        <f t="shared" si="1"/>
        <v>0</v>
      </c>
      <c r="J31" s="2"/>
    </row>
    <row r="32" spans="1:10" s="3" customFormat="1" ht="42.75">
      <c r="A32" s="71">
        <v>2</v>
      </c>
      <c r="B32" s="6" t="s">
        <v>41</v>
      </c>
      <c r="C32" s="7">
        <v>3763</v>
      </c>
      <c r="D32" s="4" t="s">
        <v>28</v>
      </c>
      <c r="E32" s="11"/>
      <c r="F32" s="9">
        <f t="shared" ref="F32:F75" si="3">ROUND(C32*E32,0)</f>
        <v>0</v>
      </c>
      <c r="G32" s="42"/>
      <c r="H32" s="9">
        <f t="shared" ref="H32:H93" si="4">ROUND(C32*G32,0)</f>
        <v>0</v>
      </c>
      <c r="I32" s="72">
        <f t="shared" si="1"/>
        <v>0</v>
      </c>
      <c r="J32" s="2"/>
    </row>
    <row r="33" spans="1:10" s="3" customFormat="1" ht="42.75">
      <c r="A33" s="71">
        <v>3</v>
      </c>
      <c r="B33" s="6" t="s">
        <v>42</v>
      </c>
      <c r="C33" s="7">
        <v>3763</v>
      </c>
      <c r="D33" s="4" t="s">
        <v>28</v>
      </c>
      <c r="E33" s="11"/>
      <c r="F33" s="9">
        <f t="shared" si="3"/>
        <v>0</v>
      </c>
      <c r="G33" s="42"/>
      <c r="H33" s="9">
        <f t="shared" si="4"/>
        <v>0</v>
      </c>
      <c r="I33" s="72">
        <f t="shared" si="1"/>
        <v>0</v>
      </c>
      <c r="J33" s="2"/>
    </row>
    <row r="34" spans="1:10" s="3" customFormat="1" ht="42.75">
      <c r="A34" s="71">
        <v>4</v>
      </c>
      <c r="B34" s="6" t="s">
        <v>43</v>
      </c>
      <c r="C34" s="7">
        <v>3763</v>
      </c>
      <c r="D34" s="4" t="s">
        <v>28</v>
      </c>
      <c r="E34" s="11"/>
      <c r="F34" s="9">
        <f t="shared" si="3"/>
        <v>0</v>
      </c>
      <c r="G34" s="42"/>
      <c r="H34" s="9">
        <f t="shared" si="4"/>
        <v>0</v>
      </c>
      <c r="I34" s="72">
        <f t="shared" si="1"/>
        <v>0</v>
      </c>
      <c r="J34" s="2"/>
    </row>
    <row r="35" spans="1:10" s="3" customFormat="1" ht="42.75">
      <c r="A35" s="71">
        <v>5</v>
      </c>
      <c r="B35" s="6" t="s">
        <v>44</v>
      </c>
      <c r="C35" s="7">
        <v>3763</v>
      </c>
      <c r="D35" s="4" t="s">
        <v>28</v>
      </c>
      <c r="E35" s="11"/>
      <c r="F35" s="9">
        <f t="shared" si="3"/>
        <v>0</v>
      </c>
      <c r="G35" s="42"/>
      <c r="H35" s="9">
        <f t="shared" si="4"/>
        <v>0</v>
      </c>
      <c r="I35" s="72">
        <f t="shared" si="1"/>
        <v>0</v>
      </c>
      <c r="J35" s="2"/>
    </row>
    <row r="36" spans="1:10" s="3" customFormat="1" ht="42.75">
      <c r="A36" s="71">
        <v>6</v>
      </c>
      <c r="B36" s="6" t="s">
        <v>45</v>
      </c>
      <c r="C36" s="7">
        <v>276</v>
      </c>
      <c r="D36" s="4" t="s">
        <v>36</v>
      </c>
      <c r="E36" s="11"/>
      <c r="F36" s="9">
        <f t="shared" si="3"/>
        <v>0</v>
      </c>
      <c r="G36" s="42"/>
      <c r="H36" s="9">
        <f t="shared" si="4"/>
        <v>0</v>
      </c>
      <c r="I36" s="72">
        <f t="shared" si="1"/>
        <v>0</v>
      </c>
      <c r="J36" s="2"/>
    </row>
    <row r="37" spans="1:10" s="3" customFormat="1" ht="28.5">
      <c r="A37" s="71">
        <v>7</v>
      </c>
      <c r="B37" s="6" t="s">
        <v>46</v>
      </c>
      <c r="C37" s="7">
        <v>62</v>
      </c>
      <c r="D37" s="4" t="s">
        <v>36</v>
      </c>
      <c r="E37" s="11"/>
      <c r="F37" s="9">
        <f t="shared" si="3"/>
        <v>0</v>
      </c>
      <c r="G37" s="42"/>
      <c r="H37" s="9">
        <f t="shared" si="4"/>
        <v>0</v>
      </c>
      <c r="I37" s="72">
        <f t="shared" si="1"/>
        <v>0</v>
      </c>
      <c r="J37" s="2"/>
    </row>
    <row r="38" spans="1:10" s="3" customFormat="1" ht="42.75">
      <c r="A38" s="71">
        <v>8</v>
      </c>
      <c r="B38" s="6" t="s">
        <v>47</v>
      </c>
      <c r="C38" s="7">
        <v>126</v>
      </c>
      <c r="D38" s="4" t="s">
        <v>50</v>
      </c>
      <c r="E38" s="11"/>
      <c r="F38" s="9">
        <f t="shared" si="3"/>
        <v>0</v>
      </c>
      <c r="G38" s="42"/>
      <c r="H38" s="9">
        <f t="shared" si="4"/>
        <v>0</v>
      </c>
      <c r="I38" s="72">
        <f t="shared" si="1"/>
        <v>0</v>
      </c>
      <c r="J38" s="2"/>
    </row>
    <row r="39" spans="1:10" s="3" customFormat="1" ht="57.75" thickBot="1">
      <c r="A39" s="73">
        <v>9</v>
      </c>
      <c r="B39" s="37" t="s">
        <v>48</v>
      </c>
      <c r="C39" s="38">
        <v>219</v>
      </c>
      <c r="D39" s="39" t="s">
        <v>36</v>
      </c>
      <c r="E39" s="26"/>
      <c r="F39" s="27">
        <f t="shared" si="3"/>
        <v>0</v>
      </c>
      <c r="G39" s="43"/>
      <c r="H39" s="27">
        <f t="shared" si="4"/>
        <v>0</v>
      </c>
      <c r="I39" s="74">
        <f t="shared" si="1"/>
        <v>0</v>
      </c>
      <c r="J39" s="2"/>
    </row>
    <row r="40" spans="1:10" ht="15.75" thickBot="1">
      <c r="A40" s="48" t="s">
        <v>49</v>
      </c>
      <c r="B40" s="50"/>
      <c r="C40" s="47"/>
      <c r="D40" s="47"/>
      <c r="E40" s="47"/>
      <c r="F40" s="101">
        <f>SUM(F41:F50)</f>
        <v>0</v>
      </c>
      <c r="G40" s="20"/>
      <c r="H40" s="105">
        <f>SUM(H41:H50)</f>
        <v>0</v>
      </c>
      <c r="I40" s="104">
        <f>SUM(I41:I50)</f>
        <v>0</v>
      </c>
      <c r="J40" s="1"/>
    </row>
    <row r="41" spans="1:10" s="3" customFormat="1" ht="42.75">
      <c r="A41" s="69">
        <v>1</v>
      </c>
      <c r="B41" s="21" t="s">
        <v>51</v>
      </c>
      <c r="C41" s="22">
        <v>8</v>
      </c>
      <c r="D41" s="23" t="s">
        <v>36</v>
      </c>
      <c r="E41" s="24"/>
      <c r="F41" s="25">
        <f t="shared" si="3"/>
        <v>0</v>
      </c>
      <c r="G41" s="41"/>
      <c r="H41" s="25">
        <f t="shared" si="4"/>
        <v>0</v>
      </c>
      <c r="I41" s="70">
        <f t="shared" si="1"/>
        <v>0</v>
      </c>
      <c r="J41" s="2"/>
    </row>
    <row r="42" spans="1:10" s="3" customFormat="1" ht="42.75">
      <c r="A42" s="71">
        <v>2</v>
      </c>
      <c r="B42" s="6" t="s">
        <v>52</v>
      </c>
      <c r="C42" s="7">
        <v>276</v>
      </c>
      <c r="D42" s="4" t="s">
        <v>36</v>
      </c>
      <c r="E42" s="11"/>
      <c r="F42" s="9">
        <f t="shared" si="3"/>
        <v>0</v>
      </c>
      <c r="G42" s="42"/>
      <c r="H42" s="9">
        <f t="shared" si="4"/>
        <v>0</v>
      </c>
      <c r="I42" s="72">
        <f t="shared" si="1"/>
        <v>0</v>
      </c>
      <c r="J42" s="2"/>
    </row>
    <row r="43" spans="1:10" s="3" customFormat="1" ht="28.5">
      <c r="A43" s="71">
        <v>3</v>
      </c>
      <c r="B43" s="6" t="s">
        <v>53</v>
      </c>
      <c r="C43" s="7">
        <v>2</v>
      </c>
      <c r="D43" s="4" t="s">
        <v>72</v>
      </c>
      <c r="E43" s="11"/>
      <c r="F43" s="9">
        <f t="shared" si="3"/>
        <v>0</v>
      </c>
      <c r="G43" s="42"/>
      <c r="H43" s="9">
        <f t="shared" si="4"/>
        <v>0</v>
      </c>
      <c r="I43" s="72">
        <f t="shared" si="1"/>
        <v>0</v>
      </c>
      <c r="J43" s="2"/>
    </row>
    <row r="44" spans="1:10" s="3" customFormat="1" ht="57">
      <c r="A44" s="71">
        <v>4</v>
      </c>
      <c r="B44" s="6" t="s">
        <v>54</v>
      </c>
      <c r="C44" s="7">
        <v>29</v>
      </c>
      <c r="D44" s="4" t="s">
        <v>61</v>
      </c>
      <c r="E44" s="11"/>
      <c r="F44" s="9">
        <f t="shared" si="3"/>
        <v>0</v>
      </c>
      <c r="G44" s="42"/>
      <c r="H44" s="9">
        <f t="shared" si="4"/>
        <v>0</v>
      </c>
      <c r="I44" s="72">
        <f t="shared" si="1"/>
        <v>0</v>
      </c>
      <c r="J44" s="2"/>
    </row>
    <row r="45" spans="1:10" s="3" customFormat="1" ht="57">
      <c r="A45" s="71">
        <v>5</v>
      </c>
      <c r="B45" s="6" t="s">
        <v>55</v>
      </c>
      <c r="C45" s="7">
        <v>36</v>
      </c>
      <c r="D45" s="4" t="s">
        <v>50</v>
      </c>
      <c r="E45" s="11"/>
      <c r="F45" s="9">
        <f t="shared" si="3"/>
        <v>0</v>
      </c>
      <c r="G45" s="42"/>
      <c r="H45" s="9">
        <f t="shared" si="4"/>
        <v>0</v>
      </c>
      <c r="I45" s="72">
        <f t="shared" si="1"/>
        <v>0</v>
      </c>
      <c r="J45" s="2"/>
    </row>
    <row r="46" spans="1:10" s="3" customFormat="1" ht="42.75">
      <c r="A46" s="71">
        <v>6</v>
      </c>
      <c r="B46" s="6" t="s">
        <v>56</v>
      </c>
      <c r="C46" s="7">
        <v>1</v>
      </c>
      <c r="D46" s="4" t="s">
        <v>50</v>
      </c>
      <c r="E46" s="11"/>
      <c r="F46" s="9">
        <f t="shared" si="3"/>
        <v>0</v>
      </c>
      <c r="G46" s="42"/>
      <c r="H46" s="9">
        <f t="shared" si="4"/>
        <v>0</v>
      </c>
      <c r="I46" s="72">
        <f t="shared" si="1"/>
        <v>0</v>
      </c>
      <c r="J46" s="2"/>
    </row>
    <row r="47" spans="1:10" s="3" customFormat="1" ht="42.75">
      <c r="A47" s="71">
        <v>7</v>
      </c>
      <c r="B47" s="6" t="s">
        <v>57</v>
      </c>
      <c r="C47" s="7">
        <v>1</v>
      </c>
      <c r="D47" s="4" t="s">
        <v>50</v>
      </c>
      <c r="E47" s="11"/>
      <c r="F47" s="9">
        <f t="shared" si="3"/>
        <v>0</v>
      </c>
      <c r="G47" s="42"/>
      <c r="H47" s="9">
        <f t="shared" si="4"/>
        <v>0</v>
      </c>
      <c r="I47" s="72">
        <f t="shared" si="1"/>
        <v>0</v>
      </c>
      <c r="J47" s="2"/>
    </row>
    <row r="48" spans="1:10" s="3" customFormat="1" ht="42.75">
      <c r="A48" s="71">
        <v>8</v>
      </c>
      <c r="B48" s="6" t="s">
        <v>58</v>
      </c>
      <c r="C48" s="7">
        <v>1</v>
      </c>
      <c r="D48" s="4" t="s">
        <v>72</v>
      </c>
      <c r="E48" s="11"/>
      <c r="F48" s="9">
        <f t="shared" si="3"/>
        <v>0</v>
      </c>
      <c r="G48" s="42"/>
      <c r="H48" s="9">
        <f t="shared" si="4"/>
        <v>0</v>
      </c>
      <c r="I48" s="72">
        <f t="shared" si="1"/>
        <v>0</v>
      </c>
      <c r="J48" s="2"/>
    </row>
    <row r="49" spans="1:10" s="3" customFormat="1" ht="57">
      <c r="A49" s="71">
        <v>9</v>
      </c>
      <c r="B49" s="6" t="s">
        <v>59</v>
      </c>
      <c r="C49" s="7">
        <v>1</v>
      </c>
      <c r="D49" s="4" t="s">
        <v>50</v>
      </c>
      <c r="E49" s="11"/>
      <c r="F49" s="9">
        <f t="shared" si="3"/>
        <v>0</v>
      </c>
      <c r="G49" s="42"/>
      <c r="H49" s="9">
        <f t="shared" si="4"/>
        <v>0</v>
      </c>
      <c r="I49" s="72">
        <f t="shared" si="1"/>
        <v>0</v>
      </c>
      <c r="J49" s="2"/>
    </row>
    <row r="50" spans="1:10" s="3" customFormat="1" ht="29.25" thickBot="1">
      <c r="A50" s="73">
        <v>10</v>
      </c>
      <c r="B50" s="37" t="s">
        <v>60</v>
      </c>
      <c r="C50" s="38">
        <v>1</v>
      </c>
      <c r="D50" s="39" t="s">
        <v>50</v>
      </c>
      <c r="E50" s="26"/>
      <c r="F50" s="27">
        <f t="shared" si="3"/>
        <v>0</v>
      </c>
      <c r="G50" s="43"/>
      <c r="H50" s="27">
        <f t="shared" si="4"/>
        <v>0</v>
      </c>
      <c r="I50" s="74">
        <f t="shared" si="1"/>
        <v>0</v>
      </c>
      <c r="J50" s="2"/>
    </row>
    <row r="51" spans="1:10" ht="15.75" thickBot="1">
      <c r="A51" s="48" t="s">
        <v>19</v>
      </c>
      <c r="B51" s="50"/>
      <c r="C51" s="47"/>
      <c r="D51" s="47"/>
      <c r="E51" s="47"/>
      <c r="F51" s="101">
        <f>SUM(F52:F74)</f>
        <v>0</v>
      </c>
      <c r="G51" s="20"/>
      <c r="H51" s="105">
        <f>SUM(H52:H74)</f>
        <v>0</v>
      </c>
      <c r="I51" s="104">
        <f>SUM(I52:I74)</f>
        <v>0</v>
      </c>
      <c r="J51" s="1"/>
    </row>
    <row r="52" spans="1:10" s="3" customFormat="1" ht="28.5">
      <c r="A52" s="69">
        <v>1</v>
      </c>
      <c r="B52" s="21" t="s">
        <v>62</v>
      </c>
      <c r="C52" s="22">
        <v>269</v>
      </c>
      <c r="D52" s="23" t="s">
        <v>70</v>
      </c>
      <c r="E52" s="24"/>
      <c r="F52" s="25">
        <f t="shared" si="3"/>
        <v>0</v>
      </c>
      <c r="G52" s="41"/>
      <c r="H52" s="25">
        <f t="shared" si="4"/>
        <v>0</v>
      </c>
      <c r="I52" s="70">
        <f t="shared" si="1"/>
        <v>0</v>
      </c>
      <c r="J52" s="2"/>
    </row>
    <row r="53" spans="1:10" s="3" customFormat="1" ht="57">
      <c r="A53" s="71">
        <v>2</v>
      </c>
      <c r="B53" s="6" t="s">
        <v>63</v>
      </c>
      <c r="C53" s="7">
        <v>518</v>
      </c>
      <c r="D53" s="4" t="s">
        <v>70</v>
      </c>
      <c r="E53" s="11"/>
      <c r="F53" s="9">
        <f t="shared" si="3"/>
        <v>0</v>
      </c>
      <c r="G53" s="42"/>
      <c r="H53" s="9">
        <f t="shared" si="4"/>
        <v>0</v>
      </c>
      <c r="I53" s="72">
        <f t="shared" si="1"/>
        <v>0</v>
      </c>
      <c r="J53" s="2"/>
    </row>
    <row r="54" spans="1:10" s="3" customFormat="1" ht="28.5">
      <c r="A54" s="71">
        <v>3</v>
      </c>
      <c r="B54" s="6" t="s">
        <v>64</v>
      </c>
      <c r="C54" s="7">
        <v>1308</v>
      </c>
      <c r="D54" s="4" t="s">
        <v>28</v>
      </c>
      <c r="E54" s="11"/>
      <c r="F54" s="9">
        <f t="shared" si="3"/>
        <v>0</v>
      </c>
      <c r="G54" s="42"/>
      <c r="H54" s="9">
        <f t="shared" si="4"/>
        <v>0</v>
      </c>
      <c r="I54" s="72">
        <f t="shared" si="1"/>
        <v>0</v>
      </c>
      <c r="J54" s="2"/>
    </row>
    <row r="55" spans="1:10" s="3" customFormat="1" ht="28.5">
      <c r="A55" s="71">
        <v>4</v>
      </c>
      <c r="B55" s="6" t="s">
        <v>65</v>
      </c>
      <c r="C55" s="7">
        <v>1308</v>
      </c>
      <c r="D55" s="4" t="s">
        <v>28</v>
      </c>
      <c r="E55" s="11"/>
      <c r="F55" s="9">
        <f t="shared" si="3"/>
        <v>0</v>
      </c>
      <c r="G55" s="42"/>
      <c r="H55" s="9">
        <f t="shared" si="4"/>
        <v>0</v>
      </c>
      <c r="I55" s="72">
        <f t="shared" si="1"/>
        <v>0</v>
      </c>
      <c r="J55" s="2"/>
    </row>
    <row r="56" spans="1:10" s="3" customFormat="1" ht="42.75">
      <c r="A56" s="71">
        <v>5</v>
      </c>
      <c r="B56" s="6" t="s">
        <v>66</v>
      </c>
      <c r="C56" s="7">
        <v>1847</v>
      </c>
      <c r="D56" s="4" t="s">
        <v>28</v>
      </c>
      <c r="E56" s="11"/>
      <c r="F56" s="9">
        <f t="shared" si="3"/>
        <v>0</v>
      </c>
      <c r="G56" s="42"/>
      <c r="H56" s="9">
        <f t="shared" si="4"/>
        <v>0</v>
      </c>
      <c r="I56" s="72">
        <f t="shared" si="1"/>
        <v>0</v>
      </c>
      <c r="J56" s="2"/>
    </row>
    <row r="57" spans="1:10" s="3" customFormat="1" ht="85.5">
      <c r="A57" s="71">
        <v>6</v>
      </c>
      <c r="B57" s="6" t="s">
        <v>67</v>
      </c>
      <c r="C57" s="7">
        <v>1847</v>
      </c>
      <c r="D57" s="4" t="s">
        <v>28</v>
      </c>
      <c r="E57" s="11"/>
      <c r="F57" s="9">
        <f t="shared" si="3"/>
        <v>0</v>
      </c>
      <c r="G57" s="42"/>
      <c r="H57" s="9">
        <f t="shared" si="4"/>
        <v>0</v>
      </c>
      <c r="I57" s="72">
        <f t="shared" si="1"/>
        <v>0</v>
      </c>
      <c r="J57" s="2"/>
    </row>
    <row r="58" spans="1:10" s="3" customFormat="1" ht="28.5">
      <c r="A58" s="71">
        <v>7</v>
      </c>
      <c r="B58" s="6" t="s">
        <v>68</v>
      </c>
      <c r="C58" s="7">
        <v>2365</v>
      </c>
      <c r="D58" s="4" t="s">
        <v>70</v>
      </c>
      <c r="E58" s="11"/>
      <c r="F58" s="9">
        <f t="shared" si="3"/>
        <v>0</v>
      </c>
      <c r="G58" s="42"/>
      <c r="H58" s="9">
        <f t="shared" si="4"/>
        <v>0</v>
      </c>
      <c r="I58" s="72">
        <f t="shared" si="1"/>
        <v>0</v>
      </c>
      <c r="J58" s="2"/>
    </row>
    <row r="59" spans="1:10" s="3" customFormat="1" ht="42.75">
      <c r="A59" s="71">
        <v>8</v>
      </c>
      <c r="B59" s="6" t="s">
        <v>69</v>
      </c>
      <c r="C59" s="7">
        <v>150</v>
      </c>
      <c r="D59" s="4" t="s">
        <v>61</v>
      </c>
      <c r="E59" s="11"/>
      <c r="F59" s="9">
        <f t="shared" si="3"/>
        <v>0</v>
      </c>
      <c r="G59" s="42"/>
      <c r="H59" s="9">
        <f t="shared" si="4"/>
        <v>0</v>
      </c>
      <c r="I59" s="72">
        <f t="shared" si="1"/>
        <v>0</v>
      </c>
      <c r="J59" s="2"/>
    </row>
    <row r="60" spans="1:10" s="3" customFormat="1" ht="85.5">
      <c r="A60" s="71">
        <v>9</v>
      </c>
      <c r="B60" s="6" t="s">
        <v>214</v>
      </c>
      <c r="C60" s="7">
        <v>2</v>
      </c>
      <c r="D60" s="4" t="s">
        <v>50</v>
      </c>
      <c r="E60" s="11"/>
      <c r="F60" s="9">
        <f t="shared" si="3"/>
        <v>0</v>
      </c>
      <c r="G60" s="42"/>
      <c r="H60" s="9">
        <f t="shared" si="4"/>
        <v>0</v>
      </c>
      <c r="I60" s="72">
        <f t="shared" si="1"/>
        <v>0</v>
      </c>
      <c r="J60" s="2"/>
    </row>
    <row r="61" spans="1:10" s="3" customFormat="1" ht="71.25">
      <c r="A61" s="71">
        <v>10</v>
      </c>
      <c r="B61" s="6" t="s">
        <v>215</v>
      </c>
      <c r="C61" s="7">
        <v>6</v>
      </c>
      <c r="D61" s="4" t="s">
        <v>50</v>
      </c>
      <c r="E61" s="11"/>
      <c r="F61" s="9">
        <f t="shared" si="3"/>
        <v>0</v>
      </c>
      <c r="G61" s="42"/>
      <c r="H61" s="9">
        <f t="shared" si="4"/>
        <v>0</v>
      </c>
      <c r="I61" s="72">
        <f t="shared" si="1"/>
        <v>0</v>
      </c>
      <c r="J61" s="2"/>
    </row>
    <row r="62" spans="1:10" s="3" customFormat="1" ht="128.25">
      <c r="A62" s="71">
        <v>11</v>
      </c>
      <c r="B62" s="6" t="s">
        <v>216</v>
      </c>
      <c r="C62" s="7">
        <v>25</v>
      </c>
      <c r="D62" s="4" t="s">
        <v>50</v>
      </c>
      <c r="E62" s="11"/>
      <c r="F62" s="9">
        <f t="shared" si="3"/>
        <v>0</v>
      </c>
      <c r="G62" s="42"/>
      <c r="H62" s="9">
        <f t="shared" si="4"/>
        <v>0</v>
      </c>
      <c r="I62" s="72">
        <f t="shared" si="1"/>
        <v>0</v>
      </c>
      <c r="J62" s="2"/>
    </row>
    <row r="63" spans="1:10" s="3" customFormat="1" ht="71.25">
      <c r="A63" s="71">
        <v>12</v>
      </c>
      <c r="B63" s="6" t="s">
        <v>217</v>
      </c>
      <c r="C63" s="7">
        <v>53</v>
      </c>
      <c r="D63" s="4" t="s">
        <v>50</v>
      </c>
      <c r="E63" s="11"/>
      <c r="F63" s="9">
        <f t="shared" si="3"/>
        <v>0</v>
      </c>
      <c r="G63" s="42"/>
      <c r="H63" s="9">
        <f t="shared" si="4"/>
        <v>0</v>
      </c>
      <c r="I63" s="72">
        <f t="shared" si="1"/>
        <v>0</v>
      </c>
      <c r="J63" s="2"/>
    </row>
    <row r="64" spans="1:10" s="3" customFormat="1" ht="71.25">
      <c r="A64" s="71">
        <v>13</v>
      </c>
      <c r="B64" s="6" t="s">
        <v>218</v>
      </c>
      <c r="C64" s="7">
        <v>12</v>
      </c>
      <c r="D64" s="4" t="s">
        <v>50</v>
      </c>
      <c r="E64" s="11"/>
      <c r="F64" s="9">
        <f t="shared" si="3"/>
        <v>0</v>
      </c>
      <c r="G64" s="42"/>
      <c r="H64" s="9">
        <f t="shared" si="4"/>
        <v>0</v>
      </c>
      <c r="I64" s="72">
        <f t="shared" si="1"/>
        <v>0</v>
      </c>
      <c r="J64" s="2"/>
    </row>
    <row r="65" spans="1:10" s="3" customFormat="1" ht="85.5">
      <c r="A65" s="71">
        <v>14</v>
      </c>
      <c r="B65" s="6" t="s">
        <v>219</v>
      </c>
      <c r="C65" s="7">
        <v>5</v>
      </c>
      <c r="D65" s="4" t="s">
        <v>50</v>
      </c>
      <c r="E65" s="11"/>
      <c r="F65" s="9">
        <f t="shared" si="3"/>
        <v>0</v>
      </c>
      <c r="G65" s="42"/>
      <c r="H65" s="9">
        <f t="shared" si="4"/>
        <v>0</v>
      </c>
      <c r="I65" s="72">
        <f t="shared" si="1"/>
        <v>0</v>
      </c>
      <c r="J65" s="2"/>
    </row>
    <row r="66" spans="1:10" s="3" customFormat="1" ht="85.5">
      <c r="A66" s="71">
        <v>15</v>
      </c>
      <c r="B66" s="6" t="s">
        <v>220</v>
      </c>
      <c r="C66" s="7">
        <v>1</v>
      </c>
      <c r="D66" s="4" t="s">
        <v>50</v>
      </c>
      <c r="E66" s="11"/>
      <c r="F66" s="9">
        <f t="shared" si="3"/>
        <v>0</v>
      </c>
      <c r="G66" s="42"/>
      <c r="H66" s="9">
        <f t="shared" si="4"/>
        <v>0</v>
      </c>
      <c r="I66" s="72">
        <f t="shared" si="1"/>
        <v>0</v>
      </c>
      <c r="J66" s="2"/>
    </row>
    <row r="67" spans="1:10" s="3" customFormat="1" ht="128.25">
      <c r="A67" s="71">
        <v>16</v>
      </c>
      <c r="B67" s="6" t="s">
        <v>221</v>
      </c>
      <c r="C67" s="7">
        <v>104</v>
      </c>
      <c r="D67" s="4" t="s">
        <v>50</v>
      </c>
      <c r="E67" s="11"/>
      <c r="F67" s="9">
        <f t="shared" si="3"/>
        <v>0</v>
      </c>
      <c r="G67" s="42"/>
      <c r="H67" s="9">
        <f t="shared" si="4"/>
        <v>0</v>
      </c>
      <c r="I67" s="72">
        <f t="shared" si="1"/>
        <v>0</v>
      </c>
      <c r="J67" s="2"/>
    </row>
    <row r="68" spans="1:10" s="3" customFormat="1" ht="85.5">
      <c r="A68" s="71">
        <v>17</v>
      </c>
      <c r="B68" s="6" t="s">
        <v>222</v>
      </c>
      <c r="C68" s="7">
        <v>30</v>
      </c>
      <c r="D68" s="4" t="s">
        <v>50</v>
      </c>
      <c r="E68" s="11"/>
      <c r="F68" s="9">
        <f t="shared" si="3"/>
        <v>0</v>
      </c>
      <c r="G68" s="42"/>
      <c r="H68" s="9">
        <f t="shared" si="4"/>
        <v>0</v>
      </c>
      <c r="I68" s="72">
        <f t="shared" si="1"/>
        <v>0</v>
      </c>
      <c r="J68" s="2"/>
    </row>
    <row r="69" spans="1:10" s="3" customFormat="1" ht="71.25">
      <c r="A69" s="71">
        <v>18</v>
      </c>
      <c r="B69" s="6" t="s">
        <v>0</v>
      </c>
      <c r="C69" s="7">
        <v>14</v>
      </c>
      <c r="D69" s="4" t="s">
        <v>50</v>
      </c>
      <c r="E69" s="11"/>
      <c r="F69" s="9">
        <f t="shared" si="3"/>
        <v>0</v>
      </c>
      <c r="G69" s="42"/>
      <c r="H69" s="9">
        <f t="shared" si="4"/>
        <v>0</v>
      </c>
      <c r="I69" s="72">
        <f t="shared" ref="I69:I75" si="5">F69+H69</f>
        <v>0</v>
      </c>
      <c r="J69" s="2"/>
    </row>
    <row r="70" spans="1:10" s="3" customFormat="1" ht="71.25">
      <c r="A70" s="71">
        <v>19</v>
      </c>
      <c r="B70" s="6" t="s">
        <v>229</v>
      </c>
      <c r="C70" s="7">
        <v>4</v>
      </c>
      <c r="D70" s="4" t="s">
        <v>50</v>
      </c>
      <c r="E70" s="11"/>
      <c r="F70" s="9">
        <f t="shared" si="3"/>
        <v>0</v>
      </c>
      <c r="G70" s="42"/>
      <c r="H70" s="9">
        <f t="shared" si="4"/>
        <v>0</v>
      </c>
      <c r="I70" s="72">
        <f t="shared" si="5"/>
        <v>0</v>
      </c>
      <c r="J70" s="2"/>
    </row>
    <row r="71" spans="1:10" s="3" customFormat="1" ht="85.5">
      <c r="A71" s="71">
        <v>20</v>
      </c>
      <c r="B71" s="6" t="s">
        <v>223</v>
      </c>
      <c r="C71" s="7">
        <v>6</v>
      </c>
      <c r="D71" s="4" t="s">
        <v>50</v>
      </c>
      <c r="E71" s="11"/>
      <c r="F71" s="9">
        <f t="shared" si="3"/>
        <v>0</v>
      </c>
      <c r="G71" s="42"/>
      <c r="H71" s="9">
        <f t="shared" si="4"/>
        <v>0</v>
      </c>
      <c r="I71" s="72">
        <f t="shared" si="5"/>
        <v>0</v>
      </c>
      <c r="J71" s="2"/>
    </row>
    <row r="72" spans="1:10" s="3" customFormat="1" ht="85.5">
      <c r="A72" s="71">
        <v>21</v>
      </c>
      <c r="B72" s="6" t="s">
        <v>224</v>
      </c>
      <c r="C72" s="7">
        <v>3</v>
      </c>
      <c r="D72" s="4" t="s">
        <v>50</v>
      </c>
      <c r="E72" s="11"/>
      <c r="F72" s="9">
        <f t="shared" si="3"/>
        <v>0</v>
      </c>
      <c r="G72" s="42"/>
      <c r="H72" s="9">
        <f t="shared" si="4"/>
        <v>0</v>
      </c>
      <c r="I72" s="72">
        <f t="shared" si="5"/>
        <v>0</v>
      </c>
      <c r="J72" s="2"/>
    </row>
    <row r="73" spans="1:10" s="3" customFormat="1" ht="199.5">
      <c r="A73" s="71">
        <v>22</v>
      </c>
      <c r="B73" s="6" t="s">
        <v>225</v>
      </c>
      <c r="C73" s="7">
        <v>2</v>
      </c>
      <c r="D73" s="4" t="s">
        <v>50</v>
      </c>
      <c r="E73" s="11"/>
      <c r="F73" s="9">
        <f t="shared" si="3"/>
        <v>0</v>
      </c>
      <c r="G73" s="42"/>
      <c r="H73" s="9">
        <f t="shared" si="4"/>
        <v>0</v>
      </c>
      <c r="I73" s="72">
        <f t="shared" si="5"/>
        <v>0</v>
      </c>
      <c r="J73" s="2"/>
    </row>
    <row r="74" spans="1:10" s="3" customFormat="1" ht="85.5">
      <c r="A74" s="71">
        <v>23</v>
      </c>
      <c r="B74" s="6" t="s">
        <v>226</v>
      </c>
      <c r="C74" s="7">
        <v>1</v>
      </c>
      <c r="D74" s="4" t="s">
        <v>50</v>
      </c>
      <c r="E74" s="11"/>
      <c r="F74" s="9">
        <f t="shared" si="3"/>
        <v>0</v>
      </c>
      <c r="G74" s="42"/>
      <c r="H74" s="9">
        <f t="shared" si="4"/>
        <v>0</v>
      </c>
      <c r="I74" s="72">
        <f t="shared" si="5"/>
        <v>0</v>
      </c>
      <c r="J74" s="2"/>
    </row>
    <row r="75" spans="1:10" s="3" customFormat="1" ht="15.75" thickBot="1">
      <c r="A75" s="146">
        <v>24</v>
      </c>
      <c r="B75" s="147" t="s">
        <v>4</v>
      </c>
      <c r="C75" s="148">
        <v>1</v>
      </c>
      <c r="D75" s="149" t="s">
        <v>5</v>
      </c>
      <c r="E75" s="150"/>
      <c r="F75" s="88">
        <f t="shared" si="3"/>
        <v>0</v>
      </c>
      <c r="G75" s="151"/>
      <c r="H75" s="88">
        <f t="shared" si="4"/>
        <v>0</v>
      </c>
      <c r="I75" s="152">
        <f t="shared" si="5"/>
        <v>0</v>
      </c>
      <c r="J75" s="2"/>
    </row>
    <row r="76" spans="1:10" ht="15.75" thickBot="1">
      <c r="A76" s="51" t="s">
        <v>25</v>
      </c>
      <c r="B76" s="52"/>
      <c r="C76" s="52"/>
      <c r="D76" s="52"/>
      <c r="E76" s="52"/>
      <c r="F76" s="52"/>
      <c r="G76" s="52"/>
      <c r="H76" s="54"/>
      <c r="I76" s="13">
        <f>I77+I82+I84+I98</f>
        <v>0</v>
      </c>
      <c r="J76" s="1"/>
    </row>
    <row r="77" spans="1:10" ht="15.75" thickBot="1">
      <c r="A77" s="48" t="s">
        <v>20</v>
      </c>
      <c r="B77" s="50"/>
      <c r="C77" s="47"/>
      <c r="D77" s="47"/>
      <c r="E77" s="47"/>
      <c r="F77" s="101">
        <f>SUM(F78:F81)</f>
        <v>0</v>
      </c>
      <c r="G77" s="20"/>
      <c r="H77" s="105">
        <f>SUM(H78:H81)</f>
        <v>0</v>
      </c>
      <c r="I77" s="104">
        <f>SUM(I78:I81)</f>
        <v>0</v>
      </c>
      <c r="J77" s="1"/>
    </row>
    <row r="78" spans="1:10" s="3" customFormat="1" ht="142.5">
      <c r="A78" s="69">
        <v>1</v>
      </c>
      <c r="B78" s="21" t="s">
        <v>108</v>
      </c>
      <c r="C78" s="22">
        <v>2</v>
      </c>
      <c r="D78" s="23" t="s">
        <v>50</v>
      </c>
      <c r="E78" s="24"/>
      <c r="F78" s="25">
        <f>ROUND(C78*E78,0)</f>
        <v>0</v>
      </c>
      <c r="G78" s="41"/>
      <c r="H78" s="25">
        <f t="shared" si="4"/>
        <v>0</v>
      </c>
      <c r="I78" s="70">
        <f t="shared" ref="I78:I116" si="6">F78+H78</f>
        <v>0</v>
      </c>
      <c r="J78" s="2"/>
    </row>
    <row r="79" spans="1:10" s="3" customFormat="1" ht="171">
      <c r="A79" s="71">
        <v>2</v>
      </c>
      <c r="B79" s="6" t="s">
        <v>109</v>
      </c>
      <c r="C79" s="7">
        <v>1</v>
      </c>
      <c r="D79" s="4" t="s">
        <v>50</v>
      </c>
      <c r="E79" s="11"/>
      <c r="F79" s="9">
        <f>ROUND(C79*E79,0)</f>
        <v>0</v>
      </c>
      <c r="G79" s="42"/>
      <c r="H79" s="9">
        <f t="shared" si="4"/>
        <v>0</v>
      </c>
      <c r="I79" s="72">
        <f t="shared" si="6"/>
        <v>0</v>
      </c>
      <c r="J79" s="2"/>
    </row>
    <row r="80" spans="1:10" s="3" customFormat="1" ht="142.5">
      <c r="A80" s="71">
        <v>3</v>
      </c>
      <c r="B80" s="6" t="s">
        <v>110</v>
      </c>
      <c r="C80" s="7">
        <v>1</v>
      </c>
      <c r="D80" s="4" t="s">
        <v>50</v>
      </c>
      <c r="E80" s="11"/>
      <c r="F80" s="9">
        <f>ROUND(C80*E80,0)</f>
        <v>0</v>
      </c>
      <c r="G80" s="42"/>
      <c r="H80" s="9">
        <f t="shared" si="4"/>
        <v>0</v>
      </c>
      <c r="I80" s="72">
        <f t="shared" si="6"/>
        <v>0</v>
      </c>
      <c r="J80" s="2"/>
    </row>
    <row r="81" spans="1:10" s="3" customFormat="1" ht="143.25" thickBot="1">
      <c r="A81" s="73">
        <v>4</v>
      </c>
      <c r="B81" s="37" t="s">
        <v>111</v>
      </c>
      <c r="C81" s="38">
        <v>1</v>
      </c>
      <c r="D81" s="39" t="s">
        <v>50</v>
      </c>
      <c r="E81" s="26"/>
      <c r="F81" s="27">
        <f>ROUND(C81*E81,0)</f>
        <v>0</v>
      </c>
      <c r="G81" s="43"/>
      <c r="H81" s="27">
        <f t="shared" si="4"/>
        <v>0</v>
      </c>
      <c r="I81" s="74">
        <f t="shared" si="6"/>
        <v>0</v>
      </c>
      <c r="J81" s="2"/>
    </row>
    <row r="82" spans="1:10" ht="15.75" thickBot="1">
      <c r="A82" s="48" t="s">
        <v>21</v>
      </c>
      <c r="B82" s="50"/>
      <c r="C82" s="47"/>
      <c r="D82" s="47"/>
      <c r="E82" s="47"/>
      <c r="F82" s="101">
        <f>SUM(F83)</f>
        <v>0</v>
      </c>
      <c r="G82" s="20"/>
      <c r="H82" s="105">
        <f>SUM(H83)</f>
        <v>0</v>
      </c>
      <c r="I82" s="104">
        <f>SUM(I83)</f>
        <v>0</v>
      </c>
      <c r="J82" s="1"/>
    </row>
    <row r="83" spans="1:10" s="3" customFormat="1" ht="29.25" thickBot="1">
      <c r="A83" s="75">
        <v>1</v>
      </c>
      <c r="B83" s="14" t="s">
        <v>71</v>
      </c>
      <c r="C83" s="15">
        <v>1</v>
      </c>
      <c r="D83" s="16" t="s">
        <v>72</v>
      </c>
      <c r="E83" s="17"/>
      <c r="F83" s="18">
        <f>ROUND(C83*E83,0)</f>
        <v>0</v>
      </c>
      <c r="G83" s="44"/>
      <c r="H83" s="27">
        <f t="shared" si="4"/>
        <v>0</v>
      </c>
      <c r="I83" s="74">
        <f t="shared" si="6"/>
        <v>0</v>
      </c>
      <c r="J83" s="2"/>
    </row>
    <row r="84" spans="1:10" ht="15.75" thickBot="1">
      <c r="A84" s="48" t="s">
        <v>22</v>
      </c>
      <c r="B84" s="50"/>
      <c r="C84" s="47"/>
      <c r="D84" s="47"/>
      <c r="E84" s="47"/>
      <c r="F84" s="101">
        <f>SUM(F85:F97)</f>
        <v>0</v>
      </c>
      <c r="G84" s="20"/>
      <c r="H84" s="105">
        <f>SUM(H85:H97)</f>
        <v>0</v>
      </c>
      <c r="I84" s="104">
        <f>SUM(I85:I97)</f>
        <v>0</v>
      </c>
      <c r="J84" s="1"/>
    </row>
    <row r="85" spans="1:10" s="3" customFormat="1" ht="57">
      <c r="A85" s="69">
        <v>1</v>
      </c>
      <c r="B85" s="21" t="s">
        <v>79</v>
      </c>
      <c r="C85" s="22">
        <v>175</v>
      </c>
      <c r="D85" s="23" t="s">
        <v>50</v>
      </c>
      <c r="E85" s="24"/>
      <c r="F85" s="25">
        <f>ROUND(C85*E85,0)</f>
        <v>0</v>
      </c>
      <c r="G85" s="41"/>
      <c r="H85" s="25">
        <f t="shared" si="4"/>
        <v>0</v>
      </c>
      <c r="I85" s="70">
        <f t="shared" si="6"/>
        <v>0</v>
      </c>
      <c r="J85" s="2"/>
    </row>
    <row r="86" spans="1:10" s="3" customFormat="1" ht="57">
      <c r="A86" s="71">
        <v>2</v>
      </c>
      <c r="B86" s="6" t="s">
        <v>80</v>
      </c>
      <c r="C86" s="7">
        <v>1</v>
      </c>
      <c r="D86" s="4" t="s">
        <v>50</v>
      </c>
      <c r="E86" s="11"/>
      <c r="F86" s="9">
        <f t="shared" ref="F86:F97" si="7">ROUND(C86*E86,0)</f>
        <v>0</v>
      </c>
      <c r="G86" s="42"/>
      <c r="H86" s="9">
        <f t="shared" si="4"/>
        <v>0</v>
      </c>
      <c r="I86" s="72">
        <f t="shared" si="6"/>
        <v>0</v>
      </c>
      <c r="J86" s="2"/>
    </row>
    <row r="87" spans="1:10" s="3" customFormat="1" ht="71.25">
      <c r="A87" s="71">
        <v>3</v>
      </c>
      <c r="B87" s="6" t="s">
        <v>81</v>
      </c>
      <c r="C87" s="7">
        <v>1</v>
      </c>
      <c r="D87" s="4" t="s">
        <v>50</v>
      </c>
      <c r="E87" s="11"/>
      <c r="F87" s="9">
        <f t="shared" si="7"/>
        <v>0</v>
      </c>
      <c r="G87" s="42"/>
      <c r="H87" s="9">
        <f t="shared" si="4"/>
        <v>0</v>
      </c>
      <c r="I87" s="72">
        <f t="shared" si="6"/>
        <v>0</v>
      </c>
      <c r="J87" s="2"/>
    </row>
    <row r="88" spans="1:10" s="3" customFormat="1" ht="85.5">
      <c r="A88" s="71">
        <v>4</v>
      </c>
      <c r="B88" s="6" t="s">
        <v>82</v>
      </c>
      <c r="C88" s="7">
        <v>8</v>
      </c>
      <c r="D88" s="4" t="s">
        <v>50</v>
      </c>
      <c r="E88" s="11"/>
      <c r="F88" s="9">
        <f t="shared" si="7"/>
        <v>0</v>
      </c>
      <c r="G88" s="42"/>
      <c r="H88" s="9">
        <f t="shared" si="4"/>
        <v>0</v>
      </c>
      <c r="I88" s="72">
        <f t="shared" si="6"/>
        <v>0</v>
      </c>
      <c r="J88" s="2"/>
    </row>
    <row r="89" spans="1:10" s="3" customFormat="1" ht="99.75">
      <c r="A89" s="71">
        <v>5</v>
      </c>
      <c r="B89" s="6" t="s">
        <v>83</v>
      </c>
      <c r="C89" s="7">
        <v>2</v>
      </c>
      <c r="D89" s="4" t="s">
        <v>50</v>
      </c>
      <c r="E89" s="11"/>
      <c r="F89" s="9">
        <f t="shared" si="7"/>
        <v>0</v>
      </c>
      <c r="G89" s="42"/>
      <c r="H89" s="9">
        <f t="shared" si="4"/>
        <v>0</v>
      </c>
      <c r="I89" s="72">
        <f t="shared" si="6"/>
        <v>0</v>
      </c>
      <c r="J89" s="2"/>
    </row>
    <row r="90" spans="1:10" s="3" customFormat="1" ht="99.75">
      <c r="A90" s="71">
        <v>6</v>
      </c>
      <c r="B90" s="6" t="s">
        <v>84</v>
      </c>
      <c r="C90" s="7">
        <v>2</v>
      </c>
      <c r="D90" s="4" t="s">
        <v>50</v>
      </c>
      <c r="E90" s="11"/>
      <c r="F90" s="9">
        <f t="shared" si="7"/>
        <v>0</v>
      </c>
      <c r="G90" s="42"/>
      <c r="H90" s="9">
        <f t="shared" si="4"/>
        <v>0</v>
      </c>
      <c r="I90" s="72">
        <f t="shared" si="6"/>
        <v>0</v>
      </c>
      <c r="J90" s="2"/>
    </row>
    <row r="91" spans="1:10" s="3" customFormat="1" ht="57">
      <c r="A91" s="71">
        <v>7</v>
      </c>
      <c r="B91" s="6" t="s">
        <v>112</v>
      </c>
      <c r="C91" s="7">
        <v>2</v>
      </c>
      <c r="D91" s="4" t="s">
        <v>50</v>
      </c>
      <c r="E91" s="11"/>
      <c r="F91" s="9">
        <f t="shared" si="7"/>
        <v>0</v>
      </c>
      <c r="G91" s="42"/>
      <c r="H91" s="9">
        <f t="shared" si="4"/>
        <v>0</v>
      </c>
      <c r="I91" s="72">
        <f t="shared" si="6"/>
        <v>0</v>
      </c>
      <c r="J91" s="2"/>
    </row>
    <row r="92" spans="1:10" s="3" customFormat="1" ht="99.75">
      <c r="A92" s="71">
        <v>8</v>
      </c>
      <c r="B92" s="6" t="s">
        <v>85</v>
      </c>
      <c r="C92" s="7">
        <v>4</v>
      </c>
      <c r="D92" s="4" t="s">
        <v>50</v>
      </c>
      <c r="E92" s="11"/>
      <c r="F92" s="9">
        <f t="shared" si="7"/>
        <v>0</v>
      </c>
      <c r="G92" s="42"/>
      <c r="H92" s="9">
        <f t="shared" si="4"/>
        <v>0</v>
      </c>
      <c r="I92" s="72">
        <f t="shared" si="6"/>
        <v>0</v>
      </c>
      <c r="J92" s="2"/>
    </row>
    <row r="93" spans="1:10" s="3" customFormat="1" ht="99.75">
      <c r="A93" s="71">
        <v>9</v>
      </c>
      <c r="B93" s="6" t="s">
        <v>86</v>
      </c>
      <c r="C93" s="7">
        <v>1</v>
      </c>
      <c r="D93" s="4" t="s">
        <v>50</v>
      </c>
      <c r="E93" s="11"/>
      <c r="F93" s="9">
        <f t="shared" si="7"/>
        <v>0</v>
      </c>
      <c r="G93" s="42"/>
      <c r="H93" s="9">
        <f t="shared" si="4"/>
        <v>0</v>
      </c>
      <c r="I93" s="72">
        <f t="shared" si="6"/>
        <v>0</v>
      </c>
      <c r="J93" s="2"/>
    </row>
    <row r="94" spans="1:10" s="3" customFormat="1" ht="99.75">
      <c r="A94" s="71">
        <v>10</v>
      </c>
      <c r="B94" s="6" t="s">
        <v>87</v>
      </c>
      <c r="C94" s="7">
        <v>1</v>
      </c>
      <c r="D94" s="4" t="s">
        <v>50</v>
      </c>
      <c r="E94" s="11"/>
      <c r="F94" s="9">
        <f t="shared" si="7"/>
        <v>0</v>
      </c>
      <c r="G94" s="42"/>
      <c r="H94" s="9">
        <f t="shared" ref="H94:H116" si="8">ROUND(C94*G94,0)</f>
        <v>0</v>
      </c>
      <c r="I94" s="72">
        <f t="shared" si="6"/>
        <v>0</v>
      </c>
      <c r="J94" s="2"/>
    </row>
    <row r="95" spans="1:10" s="3" customFormat="1" ht="99.75">
      <c r="A95" s="71">
        <v>11</v>
      </c>
      <c r="B95" s="6" t="s">
        <v>88</v>
      </c>
      <c r="C95" s="7">
        <v>5</v>
      </c>
      <c r="D95" s="4" t="s">
        <v>50</v>
      </c>
      <c r="E95" s="11"/>
      <c r="F95" s="9">
        <f t="shared" si="7"/>
        <v>0</v>
      </c>
      <c r="G95" s="42"/>
      <c r="H95" s="9">
        <f t="shared" si="8"/>
        <v>0</v>
      </c>
      <c r="I95" s="72">
        <f t="shared" si="6"/>
        <v>0</v>
      </c>
      <c r="J95" s="2"/>
    </row>
    <row r="96" spans="1:10" s="3" customFormat="1" ht="57">
      <c r="A96" s="71">
        <v>12</v>
      </c>
      <c r="B96" s="6" t="s">
        <v>113</v>
      </c>
      <c r="C96" s="7">
        <v>1</v>
      </c>
      <c r="D96" s="4" t="s">
        <v>90</v>
      </c>
      <c r="E96" s="11"/>
      <c r="F96" s="9">
        <f t="shared" si="7"/>
        <v>0</v>
      </c>
      <c r="G96" s="42"/>
      <c r="H96" s="9">
        <f t="shared" si="8"/>
        <v>0</v>
      </c>
      <c r="I96" s="72">
        <f t="shared" si="6"/>
        <v>0</v>
      </c>
      <c r="J96" s="2"/>
    </row>
    <row r="97" spans="1:10" s="3" customFormat="1" ht="72" thickBot="1">
      <c r="A97" s="73">
        <v>13</v>
      </c>
      <c r="B97" s="37" t="s">
        <v>89</v>
      </c>
      <c r="C97" s="38">
        <v>6</v>
      </c>
      <c r="D97" s="39" t="s">
        <v>50</v>
      </c>
      <c r="E97" s="26"/>
      <c r="F97" s="27">
        <f t="shared" si="7"/>
        <v>0</v>
      </c>
      <c r="G97" s="43"/>
      <c r="H97" s="27">
        <f t="shared" si="8"/>
        <v>0</v>
      </c>
      <c r="I97" s="74">
        <f t="shared" si="6"/>
        <v>0</v>
      </c>
      <c r="J97" s="2"/>
    </row>
    <row r="98" spans="1:10" ht="15.75" thickBot="1">
      <c r="A98" s="48" t="s">
        <v>23</v>
      </c>
      <c r="B98" s="50"/>
      <c r="C98" s="47"/>
      <c r="D98" s="47"/>
      <c r="E98" s="47"/>
      <c r="F98" s="101">
        <f>SUM(F99:F116)</f>
        <v>0</v>
      </c>
      <c r="G98" s="20"/>
      <c r="H98" s="105">
        <f>SUM(H99:H116)</f>
        <v>0</v>
      </c>
      <c r="I98" s="104">
        <f>SUM(I99:I116)</f>
        <v>0</v>
      </c>
      <c r="J98" s="1"/>
    </row>
    <row r="99" spans="1:10" s="3" customFormat="1" ht="114">
      <c r="A99" s="69">
        <v>1</v>
      </c>
      <c r="B99" s="21" t="s">
        <v>91</v>
      </c>
      <c r="C99" s="22">
        <v>2</v>
      </c>
      <c r="D99" s="23" t="s">
        <v>50</v>
      </c>
      <c r="E99" s="24"/>
      <c r="F99" s="25">
        <f>ROUND(C99*E99,0)</f>
        <v>0</v>
      </c>
      <c r="G99" s="41"/>
      <c r="H99" s="25">
        <f t="shared" si="8"/>
        <v>0</v>
      </c>
      <c r="I99" s="70">
        <f t="shared" si="6"/>
        <v>0</v>
      </c>
      <c r="J99" s="2"/>
    </row>
    <row r="100" spans="1:10" s="3" customFormat="1" ht="71.25">
      <c r="A100" s="71">
        <v>2</v>
      </c>
      <c r="B100" s="6" t="s">
        <v>92</v>
      </c>
      <c r="C100" s="7">
        <v>8</v>
      </c>
      <c r="D100" s="4" t="s">
        <v>50</v>
      </c>
      <c r="E100" s="11"/>
      <c r="F100" s="9">
        <f t="shared" ref="F100:F116" si="9">ROUND(C100*E100,0)</f>
        <v>0</v>
      </c>
      <c r="G100" s="42"/>
      <c r="H100" s="9">
        <f t="shared" si="8"/>
        <v>0</v>
      </c>
      <c r="I100" s="72">
        <f t="shared" si="6"/>
        <v>0</v>
      </c>
      <c r="J100" s="2"/>
    </row>
    <row r="101" spans="1:10" s="3" customFormat="1" ht="128.25">
      <c r="A101" s="71">
        <v>3</v>
      </c>
      <c r="B101" s="6" t="s">
        <v>93</v>
      </c>
      <c r="C101" s="7">
        <v>8</v>
      </c>
      <c r="D101" s="4" t="s">
        <v>70</v>
      </c>
      <c r="E101" s="11"/>
      <c r="F101" s="9">
        <f t="shared" si="9"/>
        <v>0</v>
      </c>
      <c r="G101" s="42"/>
      <c r="H101" s="9">
        <f t="shared" si="8"/>
        <v>0</v>
      </c>
      <c r="I101" s="72">
        <f t="shared" si="6"/>
        <v>0</v>
      </c>
      <c r="J101" s="2"/>
    </row>
    <row r="102" spans="1:10" s="3" customFormat="1" ht="128.25">
      <c r="A102" s="71">
        <v>4</v>
      </c>
      <c r="B102" s="6" t="s">
        <v>94</v>
      </c>
      <c r="C102" s="7">
        <v>12</v>
      </c>
      <c r="D102" s="4" t="s">
        <v>70</v>
      </c>
      <c r="E102" s="11"/>
      <c r="F102" s="9">
        <f t="shared" si="9"/>
        <v>0</v>
      </c>
      <c r="G102" s="42"/>
      <c r="H102" s="9">
        <f t="shared" si="8"/>
        <v>0</v>
      </c>
      <c r="I102" s="72">
        <f t="shared" si="6"/>
        <v>0</v>
      </c>
      <c r="J102" s="2"/>
    </row>
    <row r="103" spans="1:10" s="3" customFormat="1" ht="42.75">
      <c r="A103" s="71">
        <v>5</v>
      </c>
      <c r="B103" s="6" t="s">
        <v>95</v>
      </c>
      <c r="C103" s="7">
        <v>20</v>
      </c>
      <c r="D103" s="4" t="s">
        <v>70</v>
      </c>
      <c r="E103" s="11"/>
      <c r="F103" s="9">
        <f t="shared" si="9"/>
        <v>0</v>
      </c>
      <c r="G103" s="42"/>
      <c r="H103" s="9">
        <f t="shared" si="8"/>
        <v>0</v>
      </c>
      <c r="I103" s="72">
        <f t="shared" si="6"/>
        <v>0</v>
      </c>
      <c r="J103" s="2"/>
    </row>
    <row r="104" spans="1:10" s="3" customFormat="1" ht="156.75">
      <c r="A104" s="71">
        <v>6</v>
      </c>
      <c r="B104" s="6" t="s">
        <v>114</v>
      </c>
      <c r="C104" s="7">
        <v>8</v>
      </c>
      <c r="D104" s="4" t="s">
        <v>70</v>
      </c>
      <c r="E104" s="11"/>
      <c r="F104" s="9">
        <f t="shared" si="9"/>
        <v>0</v>
      </c>
      <c r="G104" s="42"/>
      <c r="H104" s="9">
        <f t="shared" si="8"/>
        <v>0</v>
      </c>
      <c r="I104" s="72">
        <f t="shared" si="6"/>
        <v>0</v>
      </c>
      <c r="J104" s="2"/>
    </row>
    <row r="105" spans="1:10" s="3" customFormat="1" ht="85.5">
      <c r="A105" s="71">
        <v>7</v>
      </c>
      <c r="B105" s="6" t="s">
        <v>96</v>
      </c>
      <c r="C105" s="7">
        <v>10</v>
      </c>
      <c r="D105" s="4" t="s">
        <v>50</v>
      </c>
      <c r="E105" s="11"/>
      <c r="F105" s="9">
        <f t="shared" si="9"/>
        <v>0</v>
      </c>
      <c r="G105" s="42"/>
      <c r="H105" s="9">
        <f t="shared" si="8"/>
        <v>0</v>
      </c>
      <c r="I105" s="72">
        <f t="shared" si="6"/>
        <v>0</v>
      </c>
      <c r="J105" s="2"/>
    </row>
    <row r="106" spans="1:10" s="3" customFormat="1" ht="42.75">
      <c r="A106" s="71">
        <v>8</v>
      </c>
      <c r="B106" s="6" t="s">
        <v>97</v>
      </c>
      <c r="C106" s="7">
        <v>10</v>
      </c>
      <c r="D106" s="4" t="s">
        <v>50</v>
      </c>
      <c r="E106" s="11"/>
      <c r="F106" s="9">
        <f t="shared" si="9"/>
        <v>0</v>
      </c>
      <c r="G106" s="42"/>
      <c r="H106" s="9">
        <f t="shared" si="8"/>
        <v>0</v>
      </c>
      <c r="I106" s="72">
        <f t="shared" si="6"/>
        <v>0</v>
      </c>
      <c r="J106" s="2"/>
    </row>
    <row r="107" spans="1:10" s="3" customFormat="1" ht="85.5">
      <c r="A107" s="71">
        <v>9</v>
      </c>
      <c r="B107" s="6" t="s">
        <v>98</v>
      </c>
      <c r="C107" s="7">
        <v>4</v>
      </c>
      <c r="D107" s="4" t="s">
        <v>50</v>
      </c>
      <c r="E107" s="11"/>
      <c r="F107" s="9">
        <f t="shared" si="9"/>
        <v>0</v>
      </c>
      <c r="G107" s="42"/>
      <c r="H107" s="9">
        <f t="shared" si="8"/>
        <v>0</v>
      </c>
      <c r="I107" s="72">
        <f t="shared" si="6"/>
        <v>0</v>
      </c>
      <c r="J107" s="2"/>
    </row>
    <row r="108" spans="1:10" s="3" customFormat="1" ht="57">
      <c r="A108" s="71">
        <v>10</v>
      </c>
      <c r="B108" s="6" t="s">
        <v>99</v>
      </c>
      <c r="C108" s="7">
        <v>10</v>
      </c>
      <c r="D108" s="4" t="s">
        <v>50</v>
      </c>
      <c r="E108" s="11"/>
      <c r="F108" s="9">
        <f t="shared" si="9"/>
        <v>0</v>
      </c>
      <c r="G108" s="42"/>
      <c r="H108" s="9">
        <f t="shared" si="8"/>
        <v>0</v>
      </c>
      <c r="I108" s="72">
        <f t="shared" si="6"/>
        <v>0</v>
      </c>
      <c r="J108" s="2"/>
    </row>
    <row r="109" spans="1:10" s="3" customFormat="1" ht="71.25">
      <c r="A109" s="71">
        <v>11</v>
      </c>
      <c r="B109" s="6" t="s">
        <v>115</v>
      </c>
      <c r="C109" s="7">
        <v>1</v>
      </c>
      <c r="D109" s="4" t="s">
        <v>72</v>
      </c>
      <c r="E109" s="11"/>
      <c r="F109" s="9">
        <f t="shared" si="9"/>
        <v>0</v>
      </c>
      <c r="G109" s="42"/>
      <c r="H109" s="9">
        <f t="shared" si="8"/>
        <v>0</v>
      </c>
      <c r="I109" s="72">
        <f t="shared" si="6"/>
        <v>0</v>
      </c>
      <c r="J109" s="2"/>
    </row>
    <row r="110" spans="1:10" s="3" customFormat="1" ht="71.25">
      <c r="A110" s="71">
        <v>12</v>
      </c>
      <c r="B110" s="6" t="s">
        <v>100</v>
      </c>
      <c r="C110" s="7">
        <v>1</v>
      </c>
      <c r="D110" s="4" t="s">
        <v>50</v>
      </c>
      <c r="E110" s="11"/>
      <c r="F110" s="9">
        <f t="shared" si="9"/>
        <v>0</v>
      </c>
      <c r="G110" s="42"/>
      <c r="H110" s="9">
        <f t="shared" si="8"/>
        <v>0</v>
      </c>
      <c r="I110" s="72">
        <f t="shared" si="6"/>
        <v>0</v>
      </c>
      <c r="J110" s="2"/>
    </row>
    <row r="111" spans="1:10" s="3" customFormat="1" ht="185.25">
      <c r="A111" s="71">
        <v>13</v>
      </c>
      <c r="B111" s="6" t="s">
        <v>101</v>
      </c>
      <c r="C111" s="7">
        <v>1</v>
      </c>
      <c r="D111" s="4" t="s">
        <v>50</v>
      </c>
      <c r="E111" s="11"/>
      <c r="F111" s="9">
        <f t="shared" si="9"/>
        <v>0</v>
      </c>
      <c r="G111" s="42"/>
      <c r="H111" s="9">
        <f t="shared" si="8"/>
        <v>0</v>
      </c>
      <c r="I111" s="72">
        <f t="shared" si="6"/>
        <v>0</v>
      </c>
      <c r="J111" s="2"/>
    </row>
    <row r="112" spans="1:10" s="3" customFormat="1" ht="57">
      <c r="A112" s="71">
        <v>14</v>
      </c>
      <c r="B112" s="6" t="s">
        <v>102</v>
      </c>
      <c r="C112" s="7">
        <v>40</v>
      </c>
      <c r="D112" s="4" t="s">
        <v>70</v>
      </c>
      <c r="E112" s="11"/>
      <c r="F112" s="9">
        <f t="shared" si="9"/>
        <v>0</v>
      </c>
      <c r="G112" s="42"/>
      <c r="H112" s="9">
        <f t="shared" si="8"/>
        <v>0</v>
      </c>
      <c r="I112" s="72">
        <f t="shared" si="6"/>
        <v>0</v>
      </c>
      <c r="J112" s="2"/>
    </row>
    <row r="113" spans="1:10" s="3" customFormat="1" ht="42.75">
      <c r="A113" s="71">
        <v>15</v>
      </c>
      <c r="B113" s="6" t="s">
        <v>103</v>
      </c>
      <c r="C113" s="7">
        <v>1</v>
      </c>
      <c r="D113" s="4" t="s">
        <v>72</v>
      </c>
      <c r="E113" s="11"/>
      <c r="F113" s="9">
        <f t="shared" si="9"/>
        <v>0</v>
      </c>
      <c r="G113" s="42"/>
      <c r="H113" s="9">
        <f t="shared" si="8"/>
        <v>0</v>
      </c>
      <c r="I113" s="72">
        <f t="shared" si="6"/>
        <v>0</v>
      </c>
      <c r="J113" s="2"/>
    </row>
    <row r="114" spans="1:10" s="3" customFormat="1" ht="71.25">
      <c r="A114" s="71">
        <v>16</v>
      </c>
      <c r="B114" s="6" t="s">
        <v>107</v>
      </c>
      <c r="C114" s="7">
        <v>1</v>
      </c>
      <c r="D114" s="4" t="s">
        <v>50</v>
      </c>
      <c r="E114" s="11"/>
      <c r="F114" s="9">
        <f t="shared" si="9"/>
        <v>0</v>
      </c>
      <c r="G114" s="42"/>
      <c r="H114" s="9">
        <f t="shared" si="8"/>
        <v>0</v>
      </c>
      <c r="I114" s="72">
        <f t="shared" si="6"/>
        <v>0</v>
      </c>
      <c r="J114" s="2"/>
    </row>
    <row r="115" spans="1:10" s="3" customFormat="1" ht="28.5">
      <c r="A115" s="71">
        <v>17</v>
      </c>
      <c r="B115" s="6" t="s">
        <v>104</v>
      </c>
      <c r="C115" s="7">
        <v>1</v>
      </c>
      <c r="D115" s="4" t="s">
        <v>72</v>
      </c>
      <c r="E115" s="11"/>
      <c r="F115" s="9">
        <f t="shared" si="9"/>
        <v>0</v>
      </c>
      <c r="G115" s="42"/>
      <c r="H115" s="9">
        <f t="shared" si="8"/>
        <v>0</v>
      </c>
      <c r="I115" s="72">
        <f t="shared" si="6"/>
        <v>0</v>
      </c>
      <c r="J115" s="2"/>
    </row>
    <row r="116" spans="1:10" s="3" customFormat="1" ht="29.25" thickBot="1">
      <c r="A116" s="73">
        <v>18</v>
      </c>
      <c r="B116" s="37" t="s">
        <v>105</v>
      </c>
      <c r="C116" s="38">
        <v>1</v>
      </c>
      <c r="D116" s="4" t="s">
        <v>72</v>
      </c>
      <c r="E116" s="26"/>
      <c r="F116" s="27">
        <f t="shared" si="9"/>
        <v>0</v>
      </c>
      <c r="G116" s="43"/>
      <c r="H116" s="27">
        <f t="shared" si="8"/>
        <v>0</v>
      </c>
      <c r="I116" s="74">
        <f t="shared" si="6"/>
        <v>0</v>
      </c>
      <c r="J116" s="2"/>
    </row>
    <row r="117" spans="1:10" ht="15.75" thickBot="1">
      <c r="A117" s="51" t="s">
        <v>24</v>
      </c>
      <c r="B117" s="52"/>
      <c r="C117" s="52"/>
      <c r="D117" s="52"/>
      <c r="E117" s="52"/>
      <c r="F117" s="52"/>
      <c r="G117" s="52"/>
      <c r="H117" s="54"/>
      <c r="I117" s="13">
        <f>I118</f>
        <v>0</v>
      </c>
      <c r="J117" s="1"/>
    </row>
    <row r="118" spans="1:10" ht="15.75" thickBot="1">
      <c r="A118" s="48" t="s">
        <v>210</v>
      </c>
      <c r="B118" s="50"/>
      <c r="C118" s="55"/>
      <c r="D118" s="55"/>
      <c r="E118" s="55"/>
      <c r="F118" s="106">
        <f>SUM(F119:F137)</f>
        <v>0</v>
      </c>
      <c r="G118" s="40"/>
      <c r="H118" s="105">
        <f>SUM(H119:H137)</f>
        <v>0</v>
      </c>
      <c r="I118" s="104">
        <f>SUM(I119:I137)</f>
        <v>0</v>
      </c>
      <c r="J118" s="1"/>
    </row>
    <row r="119" spans="1:10" s="3" customFormat="1" ht="99.75">
      <c r="A119" s="69">
        <v>1</v>
      </c>
      <c r="B119" s="21" t="s">
        <v>116</v>
      </c>
      <c r="C119" s="22">
        <v>125</v>
      </c>
      <c r="D119" s="23" t="s">
        <v>50</v>
      </c>
      <c r="E119" s="24"/>
      <c r="F119" s="25">
        <f>ROUND(C119*E119,0)</f>
        <v>0</v>
      </c>
      <c r="G119" s="41"/>
      <c r="H119" s="25">
        <f t="shared" ref="H119:H137" si="10">ROUND(C119*G119,0)</f>
        <v>0</v>
      </c>
      <c r="I119" s="70">
        <f t="shared" ref="I119:I137" si="11">F119+H119</f>
        <v>0</v>
      </c>
      <c r="J119" s="2"/>
    </row>
    <row r="120" spans="1:10" s="3" customFormat="1" ht="28.5">
      <c r="A120" s="71">
        <v>2</v>
      </c>
      <c r="B120" s="6" t="s">
        <v>117</v>
      </c>
      <c r="C120" s="7">
        <v>125</v>
      </c>
      <c r="D120" s="4" t="s">
        <v>72</v>
      </c>
      <c r="E120" s="11"/>
      <c r="F120" s="9">
        <f t="shared" ref="F120:F137" si="12">ROUND(C120*E120,0)</f>
        <v>0</v>
      </c>
      <c r="G120" s="42"/>
      <c r="H120" s="9">
        <f t="shared" si="10"/>
        <v>0</v>
      </c>
      <c r="I120" s="72">
        <f t="shared" si="11"/>
        <v>0</v>
      </c>
      <c r="J120" s="2"/>
    </row>
    <row r="121" spans="1:10" s="3" customFormat="1" ht="85.5">
      <c r="A121" s="71">
        <v>3</v>
      </c>
      <c r="B121" s="33" t="s">
        <v>120</v>
      </c>
      <c r="C121" s="7">
        <v>125</v>
      </c>
      <c r="D121" s="4" t="s">
        <v>72</v>
      </c>
      <c r="E121" s="11"/>
      <c r="F121" s="9">
        <f t="shared" si="12"/>
        <v>0</v>
      </c>
      <c r="G121" s="42"/>
      <c r="H121" s="9">
        <f t="shared" si="10"/>
        <v>0</v>
      </c>
      <c r="I121" s="72">
        <f t="shared" si="11"/>
        <v>0</v>
      </c>
      <c r="J121" s="2"/>
    </row>
    <row r="122" spans="1:10" s="3" customFormat="1" ht="42.75">
      <c r="A122" s="71">
        <v>4</v>
      </c>
      <c r="B122" s="33" t="s">
        <v>118</v>
      </c>
      <c r="C122" s="7">
        <v>1</v>
      </c>
      <c r="D122" s="4" t="s">
        <v>72</v>
      </c>
      <c r="E122" s="11"/>
      <c r="F122" s="9">
        <f t="shared" si="12"/>
        <v>0</v>
      </c>
      <c r="G122" s="42"/>
      <c r="H122" s="9">
        <f t="shared" si="10"/>
        <v>0</v>
      </c>
      <c r="I122" s="72">
        <f t="shared" si="11"/>
        <v>0</v>
      </c>
      <c r="J122" s="2"/>
    </row>
    <row r="123" spans="1:10" s="3" customFormat="1" ht="28.5">
      <c r="A123" s="71">
        <v>5</v>
      </c>
      <c r="B123" s="33" t="s">
        <v>119</v>
      </c>
      <c r="C123" s="7">
        <v>1</v>
      </c>
      <c r="D123" s="4" t="s">
        <v>72</v>
      </c>
      <c r="E123" s="11"/>
      <c r="F123" s="9">
        <f t="shared" si="12"/>
        <v>0</v>
      </c>
      <c r="G123" s="42"/>
      <c r="H123" s="9">
        <f t="shared" si="10"/>
        <v>0</v>
      </c>
      <c r="I123" s="72">
        <f t="shared" si="11"/>
        <v>0</v>
      </c>
      <c r="J123" s="2"/>
    </row>
    <row r="124" spans="1:10" s="3" customFormat="1" ht="45">
      <c r="A124" s="71">
        <v>6</v>
      </c>
      <c r="B124" s="34" t="s">
        <v>121</v>
      </c>
      <c r="C124" s="30">
        <v>2</v>
      </c>
      <c r="D124" s="28" t="s">
        <v>50</v>
      </c>
      <c r="E124" s="11"/>
      <c r="F124" s="9">
        <f t="shared" si="12"/>
        <v>0</v>
      </c>
      <c r="G124" s="42"/>
      <c r="H124" s="9">
        <f t="shared" si="10"/>
        <v>0</v>
      </c>
      <c r="I124" s="72">
        <f t="shared" si="11"/>
        <v>0</v>
      </c>
      <c r="J124" s="2"/>
    </row>
    <row r="125" spans="1:10" s="3" customFormat="1" ht="75">
      <c r="A125" s="71">
        <v>7</v>
      </c>
      <c r="B125" s="34" t="s">
        <v>122</v>
      </c>
      <c r="C125" s="30">
        <v>1</v>
      </c>
      <c r="D125" s="28" t="s">
        <v>50</v>
      </c>
      <c r="E125" s="11"/>
      <c r="F125" s="9">
        <f t="shared" si="12"/>
        <v>0</v>
      </c>
      <c r="G125" s="42"/>
      <c r="H125" s="9">
        <f t="shared" si="10"/>
        <v>0</v>
      </c>
      <c r="I125" s="72">
        <f t="shared" si="11"/>
        <v>0</v>
      </c>
      <c r="J125" s="2"/>
    </row>
    <row r="126" spans="1:10" s="3" customFormat="1" ht="60">
      <c r="A126" s="71">
        <v>8</v>
      </c>
      <c r="B126" s="34" t="s">
        <v>123</v>
      </c>
      <c r="C126" s="30">
        <v>1</v>
      </c>
      <c r="D126" s="4" t="s">
        <v>72</v>
      </c>
      <c r="E126" s="11"/>
      <c r="F126" s="9">
        <f t="shared" si="12"/>
        <v>0</v>
      </c>
      <c r="G126" s="42"/>
      <c r="H126" s="9">
        <f t="shared" si="10"/>
        <v>0</v>
      </c>
      <c r="I126" s="72">
        <f t="shared" si="11"/>
        <v>0</v>
      </c>
      <c r="J126" s="2"/>
    </row>
    <row r="127" spans="1:10" s="3" customFormat="1" ht="135">
      <c r="A127" s="71">
        <v>9</v>
      </c>
      <c r="B127" s="34" t="s">
        <v>124</v>
      </c>
      <c r="C127" s="30">
        <v>1</v>
      </c>
      <c r="D127" s="4" t="s">
        <v>72</v>
      </c>
      <c r="E127" s="11"/>
      <c r="F127" s="9">
        <f t="shared" si="12"/>
        <v>0</v>
      </c>
      <c r="G127" s="42"/>
      <c r="H127" s="9">
        <f t="shared" si="10"/>
        <v>0</v>
      </c>
      <c r="I127" s="72">
        <f t="shared" si="11"/>
        <v>0</v>
      </c>
      <c r="J127" s="2"/>
    </row>
    <row r="128" spans="1:10" s="3" customFormat="1" ht="210">
      <c r="A128" s="71">
        <v>10</v>
      </c>
      <c r="B128" s="34" t="s">
        <v>125</v>
      </c>
      <c r="C128" s="30">
        <v>1</v>
      </c>
      <c r="D128" s="4" t="s">
        <v>72</v>
      </c>
      <c r="E128" s="11"/>
      <c r="F128" s="9">
        <f t="shared" si="12"/>
        <v>0</v>
      </c>
      <c r="G128" s="42"/>
      <c r="H128" s="9">
        <f t="shared" si="10"/>
        <v>0</v>
      </c>
      <c r="I128" s="72">
        <f t="shared" si="11"/>
        <v>0</v>
      </c>
      <c r="J128" s="2"/>
    </row>
    <row r="129" spans="1:10" s="3" customFormat="1" ht="75">
      <c r="A129" s="71">
        <v>11</v>
      </c>
      <c r="B129" s="35" t="s">
        <v>126</v>
      </c>
      <c r="C129" s="31">
        <v>1</v>
      </c>
      <c r="D129" s="4" t="s">
        <v>72</v>
      </c>
      <c r="E129" s="11"/>
      <c r="F129" s="9">
        <f t="shared" si="12"/>
        <v>0</v>
      </c>
      <c r="G129" s="42"/>
      <c r="H129" s="9">
        <f t="shared" si="10"/>
        <v>0</v>
      </c>
      <c r="I129" s="72">
        <f t="shared" si="11"/>
        <v>0</v>
      </c>
      <c r="J129" s="2"/>
    </row>
    <row r="130" spans="1:10" s="3" customFormat="1" ht="75">
      <c r="A130" s="71">
        <v>12</v>
      </c>
      <c r="B130" s="35" t="s">
        <v>127</v>
      </c>
      <c r="C130" s="31">
        <v>1</v>
      </c>
      <c r="D130" s="4" t="s">
        <v>72</v>
      </c>
      <c r="E130" s="11"/>
      <c r="F130" s="9">
        <f t="shared" si="12"/>
        <v>0</v>
      </c>
      <c r="G130" s="42"/>
      <c r="H130" s="9">
        <f t="shared" si="10"/>
        <v>0</v>
      </c>
      <c r="I130" s="72">
        <f t="shared" si="11"/>
        <v>0</v>
      </c>
      <c r="J130" s="2"/>
    </row>
    <row r="131" spans="1:10" s="3" customFormat="1" ht="45">
      <c r="A131" s="71">
        <v>13</v>
      </c>
      <c r="B131" s="35" t="s">
        <v>128</v>
      </c>
      <c r="C131" s="31">
        <v>8</v>
      </c>
      <c r="D131" s="29" t="s">
        <v>50</v>
      </c>
      <c r="E131" s="11"/>
      <c r="F131" s="9">
        <f t="shared" si="12"/>
        <v>0</v>
      </c>
      <c r="G131" s="42"/>
      <c r="H131" s="9">
        <f t="shared" si="10"/>
        <v>0</v>
      </c>
      <c r="I131" s="72">
        <f t="shared" si="11"/>
        <v>0</v>
      </c>
      <c r="J131" s="2"/>
    </row>
    <row r="132" spans="1:10" s="3" customFormat="1" ht="30">
      <c r="A132" s="71">
        <v>14</v>
      </c>
      <c r="B132" s="35" t="s">
        <v>129</v>
      </c>
      <c r="C132" s="31">
        <v>1</v>
      </c>
      <c r="D132" s="4" t="s">
        <v>72</v>
      </c>
      <c r="E132" s="11"/>
      <c r="F132" s="9">
        <f t="shared" si="12"/>
        <v>0</v>
      </c>
      <c r="G132" s="42"/>
      <c r="H132" s="9">
        <f t="shared" si="10"/>
        <v>0</v>
      </c>
      <c r="I132" s="72">
        <f t="shared" si="11"/>
        <v>0</v>
      </c>
      <c r="J132" s="2"/>
    </row>
    <row r="133" spans="1:10" s="3" customFormat="1" ht="90">
      <c r="A133" s="71">
        <v>15</v>
      </c>
      <c r="B133" s="35" t="s">
        <v>130</v>
      </c>
      <c r="C133" s="31">
        <v>1</v>
      </c>
      <c r="D133" s="4" t="s">
        <v>72</v>
      </c>
      <c r="E133" s="11"/>
      <c r="F133" s="9">
        <f t="shared" si="12"/>
        <v>0</v>
      </c>
      <c r="G133" s="42"/>
      <c r="H133" s="9">
        <f t="shared" si="10"/>
        <v>0</v>
      </c>
      <c r="I133" s="72">
        <f t="shared" si="11"/>
        <v>0</v>
      </c>
      <c r="J133" s="2"/>
    </row>
    <row r="134" spans="1:10" s="3" customFormat="1" ht="60">
      <c r="A134" s="71">
        <v>16</v>
      </c>
      <c r="B134" s="35" t="s">
        <v>131</v>
      </c>
      <c r="C134" s="31">
        <v>1</v>
      </c>
      <c r="D134" s="4" t="s">
        <v>72</v>
      </c>
      <c r="E134" s="11"/>
      <c r="F134" s="9">
        <f t="shared" si="12"/>
        <v>0</v>
      </c>
      <c r="G134" s="42"/>
      <c r="H134" s="9">
        <f t="shared" si="10"/>
        <v>0</v>
      </c>
      <c r="I134" s="72">
        <f t="shared" si="11"/>
        <v>0</v>
      </c>
      <c r="J134" s="2"/>
    </row>
    <row r="135" spans="1:10" s="3" customFormat="1" ht="90">
      <c r="A135" s="71">
        <v>17</v>
      </c>
      <c r="B135" s="35" t="s">
        <v>132</v>
      </c>
      <c r="C135" s="31">
        <v>1</v>
      </c>
      <c r="D135" s="4" t="s">
        <v>72</v>
      </c>
      <c r="E135" s="11"/>
      <c r="F135" s="9">
        <f t="shared" si="12"/>
        <v>0</v>
      </c>
      <c r="G135" s="42"/>
      <c r="H135" s="9">
        <f t="shared" si="10"/>
        <v>0</v>
      </c>
      <c r="I135" s="72">
        <f t="shared" si="11"/>
        <v>0</v>
      </c>
      <c r="J135" s="2"/>
    </row>
    <row r="136" spans="1:10" s="3" customFormat="1" ht="30">
      <c r="A136" s="71">
        <v>18</v>
      </c>
      <c r="B136" s="35" t="s">
        <v>133</v>
      </c>
      <c r="C136" s="31">
        <v>1</v>
      </c>
      <c r="D136" s="4" t="s">
        <v>72</v>
      </c>
      <c r="E136" s="11"/>
      <c r="F136" s="9">
        <f t="shared" si="12"/>
        <v>0</v>
      </c>
      <c r="G136" s="42"/>
      <c r="H136" s="9">
        <f t="shared" si="10"/>
        <v>0</v>
      </c>
      <c r="I136" s="72">
        <f t="shared" si="11"/>
        <v>0</v>
      </c>
      <c r="J136" s="2"/>
    </row>
    <row r="137" spans="1:10" s="3" customFormat="1" ht="30.75" thickBot="1">
      <c r="A137" s="73">
        <v>19</v>
      </c>
      <c r="B137" s="36" t="s">
        <v>134</v>
      </c>
      <c r="C137" s="32">
        <v>1</v>
      </c>
      <c r="D137" s="4" t="s">
        <v>72</v>
      </c>
      <c r="E137" s="26"/>
      <c r="F137" s="27">
        <f t="shared" si="12"/>
        <v>0</v>
      </c>
      <c r="G137" s="43"/>
      <c r="H137" s="27">
        <f t="shared" si="10"/>
        <v>0</v>
      </c>
      <c r="I137" s="74">
        <f t="shared" si="11"/>
        <v>0</v>
      </c>
      <c r="J137" s="2"/>
    </row>
    <row r="138" spans="1:10" ht="15.75" thickBot="1">
      <c r="A138" s="51" t="s">
        <v>140</v>
      </c>
      <c r="B138" s="52"/>
      <c r="C138" s="52"/>
      <c r="D138" s="52"/>
      <c r="E138" s="52"/>
      <c r="F138" s="52"/>
      <c r="G138" s="52"/>
      <c r="H138" s="53"/>
      <c r="I138" s="13">
        <f>I139+I147+I152+I156+I158+I182</f>
        <v>0</v>
      </c>
      <c r="J138" s="1"/>
    </row>
    <row r="139" spans="1:10" ht="15.75" thickBot="1">
      <c r="A139" s="48" t="s">
        <v>141</v>
      </c>
      <c r="B139" s="49"/>
      <c r="C139" s="49"/>
      <c r="D139" s="49"/>
      <c r="E139" s="49"/>
      <c r="F139" s="102">
        <f>SUM(F140:F146)</f>
        <v>0</v>
      </c>
      <c r="G139" s="49"/>
      <c r="H139" s="103">
        <f>SUM(H140:H146)</f>
        <v>0</v>
      </c>
      <c r="I139" s="104">
        <f>SUM(I140:I146)</f>
        <v>0</v>
      </c>
      <c r="J139" s="1"/>
    </row>
    <row r="140" spans="1:10" ht="71.25">
      <c r="A140" s="69">
        <v>1</v>
      </c>
      <c r="B140" s="59" t="s">
        <v>142</v>
      </c>
      <c r="C140" s="64">
        <v>1</v>
      </c>
      <c r="D140" s="21" t="s">
        <v>50</v>
      </c>
      <c r="E140" s="24"/>
      <c r="F140" s="25">
        <f t="shared" ref="F140:F160" si="13">ROUND(C140*E140,0)</f>
        <v>0</v>
      </c>
      <c r="G140" s="24"/>
      <c r="H140" s="25">
        <f>ROUND(C140*G140,0)</f>
        <v>0</v>
      </c>
      <c r="I140" s="76">
        <f>F140+H140</f>
        <v>0</v>
      </c>
      <c r="J140" s="1"/>
    </row>
    <row r="141" spans="1:10" ht="114">
      <c r="A141" s="71">
        <v>2</v>
      </c>
      <c r="B141" s="60" t="s">
        <v>143</v>
      </c>
      <c r="C141" s="65">
        <v>10</v>
      </c>
      <c r="D141" s="6" t="s">
        <v>50</v>
      </c>
      <c r="E141" s="11"/>
      <c r="F141" s="9">
        <f t="shared" si="13"/>
        <v>0</v>
      </c>
      <c r="G141" s="11"/>
      <c r="H141" s="9">
        <f t="shared" ref="H141:H188" si="14">ROUND(C141*G141,0)</f>
        <v>0</v>
      </c>
      <c r="I141" s="77">
        <f t="shared" ref="I141:I188" si="15">F141+H141</f>
        <v>0</v>
      </c>
      <c r="J141" s="1"/>
    </row>
    <row r="142" spans="1:10" ht="85.5">
      <c r="A142" s="71">
        <v>3</v>
      </c>
      <c r="B142" s="60" t="s">
        <v>144</v>
      </c>
      <c r="C142" s="65">
        <v>1</v>
      </c>
      <c r="D142" s="6" t="s">
        <v>50</v>
      </c>
      <c r="E142" s="11"/>
      <c r="F142" s="9">
        <f t="shared" si="13"/>
        <v>0</v>
      </c>
      <c r="G142" s="11"/>
      <c r="H142" s="9">
        <f t="shared" si="14"/>
        <v>0</v>
      </c>
      <c r="I142" s="77">
        <f t="shared" si="15"/>
        <v>0</v>
      </c>
      <c r="J142" s="1"/>
    </row>
    <row r="143" spans="1:10" ht="57">
      <c r="A143" s="71">
        <v>4</v>
      </c>
      <c r="B143" s="60" t="s">
        <v>145</v>
      </c>
      <c r="C143" s="65">
        <v>1</v>
      </c>
      <c r="D143" s="6" t="s">
        <v>50</v>
      </c>
      <c r="E143" s="11"/>
      <c r="F143" s="9">
        <f t="shared" si="13"/>
        <v>0</v>
      </c>
      <c r="G143" s="11"/>
      <c r="H143" s="9">
        <f t="shared" si="14"/>
        <v>0</v>
      </c>
      <c r="I143" s="77">
        <f t="shared" si="15"/>
        <v>0</v>
      </c>
      <c r="J143" s="1"/>
    </row>
    <row r="144" spans="1:10" ht="57">
      <c r="A144" s="71">
        <v>5</v>
      </c>
      <c r="B144" s="60" t="s">
        <v>146</v>
      </c>
      <c r="C144" s="65">
        <v>2</v>
      </c>
      <c r="D144" s="6" t="s">
        <v>50</v>
      </c>
      <c r="E144" s="11"/>
      <c r="F144" s="9">
        <f t="shared" si="13"/>
        <v>0</v>
      </c>
      <c r="G144" s="11"/>
      <c r="H144" s="9">
        <f t="shared" si="14"/>
        <v>0</v>
      </c>
      <c r="I144" s="77">
        <f t="shared" si="15"/>
        <v>0</v>
      </c>
      <c r="J144" s="1"/>
    </row>
    <row r="145" spans="1:10" ht="42.75">
      <c r="A145" s="71">
        <v>6</v>
      </c>
      <c r="B145" s="60" t="s">
        <v>147</v>
      </c>
      <c r="C145" s="65">
        <v>1</v>
      </c>
      <c r="D145" s="6" t="s">
        <v>50</v>
      </c>
      <c r="E145" s="11"/>
      <c r="F145" s="9">
        <f t="shared" si="13"/>
        <v>0</v>
      </c>
      <c r="G145" s="11"/>
      <c r="H145" s="9">
        <f t="shared" si="14"/>
        <v>0</v>
      </c>
      <c r="I145" s="77">
        <f t="shared" si="15"/>
        <v>0</v>
      </c>
      <c r="J145" s="1"/>
    </row>
    <row r="146" spans="1:10" ht="43.5" thickBot="1">
      <c r="A146" s="73">
        <v>7</v>
      </c>
      <c r="B146" s="61" t="s">
        <v>148</v>
      </c>
      <c r="C146" s="66">
        <v>2</v>
      </c>
      <c r="D146" s="37" t="s">
        <v>50</v>
      </c>
      <c r="E146" s="26"/>
      <c r="F146" s="27">
        <f t="shared" si="13"/>
        <v>0</v>
      </c>
      <c r="G146" s="26"/>
      <c r="H146" s="27">
        <f t="shared" si="14"/>
        <v>0</v>
      </c>
      <c r="I146" s="78">
        <f t="shared" si="15"/>
        <v>0</v>
      </c>
      <c r="J146" s="1"/>
    </row>
    <row r="147" spans="1:10" ht="15.75" thickBot="1">
      <c r="A147" s="48" t="s">
        <v>149</v>
      </c>
      <c r="B147" s="49"/>
      <c r="C147" s="49"/>
      <c r="D147" s="49"/>
      <c r="E147" s="49"/>
      <c r="F147" s="102">
        <f>SUM(F148:F151)</f>
        <v>0</v>
      </c>
      <c r="G147" s="49"/>
      <c r="H147" s="103">
        <f>SUM(H148:H151)</f>
        <v>0</v>
      </c>
      <c r="I147" s="104">
        <f>SUM(I148:I151)</f>
        <v>0</v>
      </c>
      <c r="J147" s="1"/>
    </row>
    <row r="148" spans="1:10" ht="142.5">
      <c r="A148" s="69">
        <v>1</v>
      </c>
      <c r="B148" s="59" t="s">
        <v>150</v>
      </c>
      <c r="C148" s="64">
        <v>1</v>
      </c>
      <c r="D148" s="21" t="s">
        <v>50</v>
      </c>
      <c r="E148" s="56"/>
      <c r="F148" s="25">
        <f t="shared" si="13"/>
        <v>0</v>
      </c>
      <c r="G148" s="56"/>
      <c r="H148" s="25">
        <f t="shared" si="14"/>
        <v>0</v>
      </c>
      <c r="I148" s="70">
        <f t="shared" si="15"/>
        <v>0</v>
      </c>
      <c r="J148" s="1"/>
    </row>
    <row r="149" spans="1:10" ht="71.25">
      <c r="A149" s="71">
        <v>2</v>
      </c>
      <c r="B149" s="60" t="s">
        <v>151</v>
      </c>
      <c r="C149" s="65">
        <v>1</v>
      </c>
      <c r="D149" s="6" t="s">
        <v>50</v>
      </c>
      <c r="E149" s="57"/>
      <c r="F149" s="9">
        <f t="shared" si="13"/>
        <v>0</v>
      </c>
      <c r="G149" s="57"/>
      <c r="H149" s="9">
        <f t="shared" si="14"/>
        <v>0</v>
      </c>
      <c r="I149" s="72">
        <f t="shared" si="15"/>
        <v>0</v>
      </c>
      <c r="J149" s="1"/>
    </row>
    <row r="150" spans="1:10" ht="28.5">
      <c r="A150" s="71">
        <v>3</v>
      </c>
      <c r="B150" s="60" t="s">
        <v>152</v>
      </c>
      <c r="C150" s="65">
        <v>1</v>
      </c>
      <c r="D150" s="6" t="s">
        <v>50</v>
      </c>
      <c r="E150" s="57"/>
      <c r="F150" s="9">
        <f t="shared" si="13"/>
        <v>0</v>
      </c>
      <c r="G150" s="57"/>
      <c r="H150" s="9">
        <f t="shared" si="14"/>
        <v>0</v>
      </c>
      <c r="I150" s="72">
        <f t="shared" si="15"/>
        <v>0</v>
      </c>
      <c r="J150" s="1"/>
    </row>
    <row r="151" spans="1:10" ht="15.75" thickBot="1">
      <c r="A151" s="73">
        <v>4</v>
      </c>
      <c r="B151" s="61" t="s">
        <v>153</v>
      </c>
      <c r="C151" s="66">
        <v>1</v>
      </c>
      <c r="D151" s="37" t="s">
        <v>50</v>
      </c>
      <c r="E151" s="58"/>
      <c r="F151" s="27">
        <f t="shared" si="13"/>
        <v>0</v>
      </c>
      <c r="G151" s="58"/>
      <c r="H151" s="27">
        <f t="shared" si="14"/>
        <v>0</v>
      </c>
      <c r="I151" s="74">
        <f t="shared" si="15"/>
        <v>0</v>
      </c>
      <c r="J151" s="1"/>
    </row>
    <row r="152" spans="1:10" ht="15.75" thickBot="1">
      <c r="A152" s="48" t="s">
        <v>154</v>
      </c>
      <c r="B152" s="49"/>
      <c r="C152" s="49"/>
      <c r="D152" s="49"/>
      <c r="E152" s="49"/>
      <c r="F152" s="102">
        <f>SUM(F153:F155)</f>
        <v>0</v>
      </c>
      <c r="G152" s="49"/>
      <c r="H152" s="103">
        <f>SUM(H153:H155)</f>
        <v>0</v>
      </c>
      <c r="I152" s="104">
        <f>SUM(I153:I155)</f>
        <v>0</v>
      </c>
      <c r="J152" s="1"/>
    </row>
    <row r="153" spans="1:10" ht="28.5">
      <c r="A153" s="69">
        <v>1</v>
      </c>
      <c r="B153" s="59" t="s">
        <v>155</v>
      </c>
      <c r="C153" s="64">
        <v>1</v>
      </c>
      <c r="D153" s="21" t="s">
        <v>211</v>
      </c>
      <c r="E153" s="56"/>
      <c r="F153" s="25">
        <f t="shared" si="13"/>
        <v>0</v>
      </c>
      <c r="G153" s="56"/>
      <c r="H153" s="25">
        <f t="shared" si="14"/>
        <v>0</v>
      </c>
      <c r="I153" s="79">
        <f t="shared" si="15"/>
        <v>0</v>
      </c>
      <c r="J153" s="1"/>
    </row>
    <row r="154" spans="1:10" ht="28.5">
      <c r="A154" s="71">
        <v>2</v>
      </c>
      <c r="B154" s="60" t="s">
        <v>156</v>
      </c>
      <c r="C154" s="65">
        <v>1</v>
      </c>
      <c r="D154" s="6" t="s">
        <v>211</v>
      </c>
      <c r="E154" s="57"/>
      <c r="F154" s="9">
        <f t="shared" si="13"/>
        <v>0</v>
      </c>
      <c r="G154" s="57"/>
      <c r="H154" s="9">
        <f t="shared" si="14"/>
        <v>0</v>
      </c>
      <c r="I154" s="80">
        <f t="shared" si="15"/>
        <v>0</v>
      </c>
      <c r="J154" s="1"/>
    </row>
    <row r="155" spans="1:10" ht="15.75" thickBot="1">
      <c r="A155" s="73">
        <v>3</v>
      </c>
      <c r="B155" s="61" t="s">
        <v>157</v>
      </c>
      <c r="C155" s="66">
        <v>1</v>
      </c>
      <c r="D155" s="37" t="s">
        <v>211</v>
      </c>
      <c r="E155" s="58"/>
      <c r="F155" s="27">
        <f t="shared" si="13"/>
        <v>0</v>
      </c>
      <c r="G155" s="58"/>
      <c r="H155" s="27">
        <f t="shared" si="14"/>
        <v>0</v>
      </c>
      <c r="I155" s="81">
        <f t="shared" si="15"/>
        <v>0</v>
      </c>
      <c r="J155" s="1"/>
    </row>
    <row r="156" spans="1:10" ht="15.75" thickBot="1">
      <c r="A156" s="48" t="s">
        <v>158</v>
      </c>
      <c r="B156" s="49"/>
      <c r="C156" s="49"/>
      <c r="D156" s="49"/>
      <c r="E156" s="49"/>
      <c r="F156" s="102">
        <f>SUM(F157)</f>
        <v>0</v>
      </c>
      <c r="G156" s="49"/>
      <c r="H156" s="103">
        <f>SUM(H157)</f>
        <v>0</v>
      </c>
      <c r="I156" s="104">
        <f>SUM(I157)</f>
        <v>0</v>
      </c>
      <c r="J156" s="1"/>
    </row>
    <row r="157" spans="1:10" ht="43.5" thickBot="1">
      <c r="A157" s="82">
        <v>1</v>
      </c>
      <c r="B157" s="62" t="s">
        <v>159</v>
      </c>
      <c r="C157" s="67">
        <v>1</v>
      </c>
      <c r="D157" s="21" t="s">
        <v>211</v>
      </c>
      <c r="E157" s="20"/>
      <c r="F157" s="63">
        <f t="shared" si="13"/>
        <v>0</v>
      </c>
      <c r="G157" s="20"/>
      <c r="H157" s="63">
        <f t="shared" si="14"/>
        <v>0</v>
      </c>
      <c r="I157" s="83">
        <f t="shared" si="15"/>
        <v>0</v>
      </c>
      <c r="J157" s="1"/>
    </row>
    <row r="158" spans="1:10" ht="15.75" thickBot="1">
      <c r="A158" s="48" t="s">
        <v>160</v>
      </c>
      <c r="B158" s="49"/>
      <c r="C158" s="49"/>
      <c r="D158" s="49"/>
      <c r="E158" s="49"/>
      <c r="F158" s="102">
        <f>SUM(F159:F181)</f>
        <v>0</v>
      </c>
      <c r="G158" s="49"/>
      <c r="H158" s="103">
        <f>SUM(H159:H181)</f>
        <v>0</v>
      </c>
      <c r="I158" s="104">
        <f>SUM(I159:I181)</f>
        <v>0</v>
      </c>
      <c r="J158" s="1"/>
    </row>
    <row r="159" spans="1:10">
      <c r="A159" s="69">
        <v>1</v>
      </c>
      <c r="B159" s="59" t="s">
        <v>161</v>
      </c>
      <c r="C159" s="64">
        <v>730</v>
      </c>
      <c r="D159" s="21" t="s">
        <v>70</v>
      </c>
      <c r="E159" s="56"/>
      <c r="F159" s="25">
        <f t="shared" si="13"/>
        <v>0</v>
      </c>
      <c r="G159" s="56"/>
      <c r="H159" s="25">
        <f t="shared" si="14"/>
        <v>0</v>
      </c>
      <c r="I159" s="79">
        <f t="shared" si="15"/>
        <v>0</v>
      </c>
      <c r="J159" s="1"/>
    </row>
    <row r="160" spans="1:10">
      <c r="A160" s="71">
        <v>2</v>
      </c>
      <c r="B160" s="60" t="s">
        <v>162</v>
      </c>
      <c r="C160" s="65">
        <v>40</v>
      </c>
      <c r="D160" s="6" t="s">
        <v>70</v>
      </c>
      <c r="E160" s="57"/>
      <c r="F160" s="9">
        <f t="shared" si="13"/>
        <v>0</v>
      </c>
      <c r="G160" s="57"/>
      <c r="H160" s="9">
        <f t="shared" si="14"/>
        <v>0</v>
      </c>
      <c r="I160" s="80">
        <f t="shared" si="15"/>
        <v>0</v>
      </c>
      <c r="J160" s="1"/>
    </row>
    <row r="161" spans="1:10">
      <c r="A161" s="71">
        <v>3</v>
      </c>
      <c r="B161" s="60" t="s">
        <v>163</v>
      </c>
      <c r="C161" s="65">
        <v>50</v>
      </c>
      <c r="D161" s="6" t="s">
        <v>70</v>
      </c>
      <c r="E161" s="57"/>
      <c r="F161" s="9">
        <f t="shared" ref="F161:F188" si="16">ROUND(C161*E161,0)</f>
        <v>0</v>
      </c>
      <c r="G161" s="57"/>
      <c r="H161" s="9">
        <f t="shared" si="14"/>
        <v>0</v>
      </c>
      <c r="I161" s="80">
        <f t="shared" si="15"/>
        <v>0</v>
      </c>
      <c r="J161" s="1"/>
    </row>
    <row r="162" spans="1:10">
      <c r="A162" s="71">
        <v>4</v>
      </c>
      <c r="B162" s="60" t="s">
        <v>164</v>
      </c>
      <c r="C162" s="65">
        <v>45</v>
      </c>
      <c r="D162" s="6" t="s">
        <v>70</v>
      </c>
      <c r="E162" s="57"/>
      <c r="F162" s="9">
        <f t="shared" si="16"/>
        <v>0</v>
      </c>
      <c r="G162" s="57"/>
      <c r="H162" s="9">
        <f t="shared" si="14"/>
        <v>0</v>
      </c>
      <c r="I162" s="80">
        <f t="shared" si="15"/>
        <v>0</v>
      </c>
      <c r="J162" s="1"/>
    </row>
    <row r="163" spans="1:10">
      <c r="A163" s="71">
        <v>5</v>
      </c>
      <c r="B163" s="60" t="s">
        <v>165</v>
      </c>
      <c r="C163" s="65">
        <v>100</v>
      </c>
      <c r="D163" s="6" t="s">
        <v>70</v>
      </c>
      <c r="E163" s="57"/>
      <c r="F163" s="9">
        <f t="shared" si="16"/>
        <v>0</v>
      </c>
      <c r="G163" s="57"/>
      <c r="H163" s="9">
        <f t="shared" si="14"/>
        <v>0</v>
      </c>
      <c r="I163" s="80">
        <f t="shared" si="15"/>
        <v>0</v>
      </c>
      <c r="J163" s="1"/>
    </row>
    <row r="164" spans="1:10">
      <c r="A164" s="71">
        <v>6</v>
      </c>
      <c r="B164" s="60" t="s">
        <v>166</v>
      </c>
      <c r="C164" s="65">
        <v>20</v>
      </c>
      <c r="D164" s="6" t="s">
        <v>70</v>
      </c>
      <c r="E164" s="57"/>
      <c r="F164" s="9">
        <f t="shared" si="16"/>
        <v>0</v>
      </c>
      <c r="G164" s="57"/>
      <c r="H164" s="9">
        <f t="shared" si="14"/>
        <v>0</v>
      </c>
      <c r="I164" s="80">
        <f t="shared" si="15"/>
        <v>0</v>
      </c>
      <c r="J164" s="1"/>
    </row>
    <row r="165" spans="1:10">
      <c r="A165" s="71">
        <v>7</v>
      </c>
      <c r="B165" s="60" t="s">
        <v>167</v>
      </c>
      <c r="C165" s="65">
        <v>100</v>
      </c>
      <c r="D165" s="6" t="s">
        <v>70</v>
      </c>
      <c r="E165" s="57"/>
      <c r="F165" s="9">
        <f t="shared" si="16"/>
        <v>0</v>
      </c>
      <c r="G165" s="57"/>
      <c r="H165" s="9">
        <f t="shared" si="14"/>
        <v>0</v>
      </c>
      <c r="I165" s="80">
        <f t="shared" si="15"/>
        <v>0</v>
      </c>
      <c r="J165" s="1"/>
    </row>
    <row r="166" spans="1:10">
      <c r="A166" s="71">
        <v>8</v>
      </c>
      <c r="B166" s="60" t="s">
        <v>168</v>
      </c>
      <c r="C166" s="65">
        <v>20</v>
      </c>
      <c r="D166" s="6" t="s">
        <v>70</v>
      </c>
      <c r="E166" s="57"/>
      <c r="F166" s="9">
        <f t="shared" si="16"/>
        <v>0</v>
      </c>
      <c r="G166" s="57"/>
      <c r="H166" s="9">
        <f t="shared" si="14"/>
        <v>0</v>
      </c>
      <c r="I166" s="80">
        <f t="shared" si="15"/>
        <v>0</v>
      </c>
      <c r="J166" s="1"/>
    </row>
    <row r="167" spans="1:10">
      <c r="A167" s="71">
        <v>9</v>
      </c>
      <c r="B167" s="60" t="s">
        <v>169</v>
      </c>
      <c r="C167" s="65">
        <v>100</v>
      </c>
      <c r="D167" s="6" t="s">
        <v>70</v>
      </c>
      <c r="E167" s="57"/>
      <c r="F167" s="9">
        <f t="shared" si="16"/>
        <v>0</v>
      </c>
      <c r="G167" s="57"/>
      <c r="H167" s="9">
        <f t="shared" si="14"/>
        <v>0</v>
      </c>
      <c r="I167" s="80">
        <f t="shared" si="15"/>
        <v>0</v>
      </c>
      <c r="J167" s="1"/>
    </row>
    <row r="168" spans="1:10">
      <c r="A168" s="71">
        <v>10</v>
      </c>
      <c r="B168" s="60" t="s">
        <v>170</v>
      </c>
      <c r="C168" s="65">
        <v>35</v>
      </c>
      <c r="D168" s="6" t="s">
        <v>70</v>
      </c>
      <c r="E168" s="57"/>
      <c r="F168" s="9">
        <f t="shared" si="16"/>
        <v>0</v>
      </c>
      <c r="G168" s="57"/>
      <c r="H168" s="9">
        <f t="shared" si="14"/>
        <v>0</v>
      </c>
      <c r="I168" s="80">
        <f t="shared" si="15"/>
        <v>0</v>
      </c>
      <c r="J168" s="1"/>
    </row>
    <row r="169" spans="1:10">
      <c r="A169" s="71">
        <v>11</v>
      </c>
      <c r="B169" s="60" t="s">
        <v>171</v>
      </c>
      <c r="C169" s="65">
        <v>15</v>
      </c>
      <c r="D169" s="6" t="s">
        <v>70</v>
      </c>
      <c r="E169" s="57"/>
      <c r="F169" s="9">
        <f t="shared" si="16"/>
        <v>0</v>
      </c>
      <c r="G169" s="57"/>
      <c r="H169" s="9">
        <f t="shared" si="14"/>
        <v>0</v>
      </c>
      <c r="I169" s="80">
        <f t="shared" si="15"/>
        <v>0</v>
      </c>
      <c r="J169" s="1"/>
    </row>
    <row r="170" spans="1:10">
      <c r="A170" s="71">
        <v>12</v>
      </c>
      <c r="B170" s="60" t="s">
        <v>172</v>
      </c>
      <c r="C170" s="65">
        <v>260</v>
      </c>
      <c r="D170" s="6" t="s">
        <v>70</v>
      </c>
      <c r="E170" s="57"/>
      <c r="F170" s="9">
        <f t="shared" si="16"/>
        <v>0</v>
      </c>
      <c r="G170" s="57"/>
      <c r="H170" s="9">
        <f t="shared" si="14"/>
        <v>0</v>
      </c>
      <c r="I170" s="80">
        <f t="shared" si="15"/>
        <v>0</v>
      </c>
      <c r="J170" s="1"/>
    </row>
    <row r="171" spans="1:10">
      <c r="A171" s="71">
        <v>13</v>
      </c>
      <c r="B171" s="60" t="s">
        <v>173</v>
      </c>
      <c r="C171" s="65">
        <v>120</v>
      </c>
      <c r="D171" s="6" t="s">
        <v>70</v>
      </c>
      <c r="E171" s="57"/>
      <c r="F171" s="9">
        <f t="shared" si="16"/>
        <v>0</v>
      </c>
      <c r="G171" s="57"/>
      <c r="H171" s="9">
        <f t="shared" si="14"/>
        <v>0</v>
      </c>
      <c r="I171" s="80">
        <f t="shared" si="15"/>
        <v>0</v>
      </c>
      <c r="J171" s="1"/>
    </row>
    <row r="172" spans="1:10">
      <c r="A172" s="71">
        <v>14</v>
      </c>
      <c r="B172" s="60" t="s">
        <v>174</v>
      </c>
      <c r="C172" s="65">
        <v>45</v>
      </c>
      <c r="D172" s="6" t="s">
        <v>70</v>
      </c>
      <c r="E172" s="57"/>
      <c r="F172" s="9">
        <f t="shared" si="16"/>
        <v>0</v>
      </c>
      <c r="G172" s="57"/>
      <c r="H172" s="9">
        <f t="shared" si="14"/>
        <v>0</v>
      </c>
      <c r="I172" s="80">
        <f t="shared" si="15"/>
        <v>0</v>
      </c>
      <c r="J172" s="1"/>
    </row>
    <row r="173" spans="1:10" ht="28.5">
      <c r="A173" s="71">
        <v>15</v>
      </c>
      <c r="B173" s="60" t="s">
        <v>175</v>
      </c>
      <c r="C173" s="65">
        <v>3</v>
      </c>
      <c r="D173" s="6" t="s">
        <v>50</v>
      </c>
      <c r="E173" s="57"/>
      <c r="F173" s="9">
        <f t="shared" si="16"/>
        <v>0</v>
      </c>
      <c r="G173" s="57"/>
      <c r="H173" s="9">
        <f t="shared" si="14"/>
        <v>0</v>
      </c>
      <c r="I173" s="80">
        <f t="shared" si="15"/>
        <v>0</v>
      </c>
      <c r="J173" s="1"/>
    </row>
    <row r="174" spans="1:10">
      <c r="A174" s="71">
        <v>16</v>
      </c>
      <c r="B174" s="60" t="s">
        <v>176</v>
      </c>
      <c r="C174" s="65">
        <v>50</v>
      </c>
      <c r="D174" s="6" t="s">
        <v>184</v>
      </c>
      <c r="E174" s="57"/>
      <c r="F174" s="9">
        <f t="shared" si="16"/>
        <v>0</v>
      </c>
      <c r="G174" s="57"/>
      <c r="H174" s="9">
        <f t="shared" si="14"/>
        <v>0</v>
      </c>
      <c r="I174" s="80">
        <f t="shared" si="15"/>
        <v>0</v>
      </c>
      <c r="J174" s="1"/>
    </row>
    <row r="175" spans="1:10">
      <c r="A175" s="71">
        <v>17</v>
      </c>
      <c r="B175" s="60" t="s">
        <v>177</v>
      </c>
      <c r="C175" s="65">
        <v>15</v>
      </c>
      <c r="D175" s="6" t="s">
        <v>50</v>
      </c>
      <c r="E175" s="57"/>
      <c r="F175" s="9">
        <f t="shared" si="16"/>
        <v>0</v>
      </c>
      <c r="G175" s="57"/>
      <c r="H175" s="9">
        <f t="shared" si="14"/>
        <v>0</v>
      </c>
      <c r="I175" s="80">
        <f t="shared" si="15"/>
        <v>0</v>
      </c>
      <c r="J175" s="1"/>
    </row>
    <row r="176" spans="1:10">
      <c r="A176" s="71">
        <v>18</v>
      </c>
      <c r="B176" s="60" t="s">
        <v>178</v>
      </c>
      <c r="C176" s="65">
        <v>1</v>
      </c>
      <c r="D176" s="6" t="s">
        <v>211</v>
      </c>
      <c r="E176" s="57"/>
      <c r="F176" s="9">
        <f t="shared" si="16"/>
        <v>0</v>
      </c>
      <c r="G176" s="57"/>
      <c r="H176" s="9">
        <f t="shared" si="14"/>
        <v>0</v>
      </c>
      <c r="I176" s="80">
        <f t="shared" si="15"/>
        <v>0</v>
      </c>
      <c r="J176" s="1"/>
    </row>
    <row r="177" spans="1:10">
      <c r="A177" s="71">
        <v>19</v>
      </c>
      <c r="B177" s="60" t="s">
        <v>179</v>
      </c>
      <c r="C177" s="65">
        <v>1</v>
      </c>
      <c r="D177" s="6" t="s">
        <v>211</v>
      </c>
      <c r="E177" s="57"/>
      <c r="F177" s="9">
        <f t="shared" si="16"/>
        <v>0</v>
      </c>
      <c r="G177" s="57"/>
      <c r="H177" s="9">
        <f t="shared" si="14"/>
        <v>0</v>
      </c>
      <c r="I177" s="80">
        <f t="shared" si="15"/>
        <v>0</v>
      </c>
      <c r="J177" s="1"/>
    </row>
    <row r="178" spans="1:10">
      <c r="A178" s="71">
        <v>20</v>
      </c>
      <c r="B178" s="60" t="s">
        <v>180</v>
      </c>
      <c r="C178" s="65">
        <v>1</v>
      </c>
      <c r="D178" s="6" t="s">
        <v>211</v>
      </c>
      <c r="E178" s="57"/>
      <c r="F178" s="9">
        <f t="shared" si="16"/>
        <v>0</v>
      </c>
      <c r="G178" s="57"/>
      <c r="H178" s="9">
        <f t="shared" si="14"/>
        <v>0</v>
      </c>
      <c r="I178" s="80">
        <f t="shared" si="15"/>
        <v>0</v>
      </c>
      <c r="J178" s="1"/>
    </row>
    <row r="179" spans="1:10" ht="42.75">
      <c r="A179" s="71">
        <v>21</v>
      </c>
      <c r="B179" s="60" t="s">
        <v>181</v>
      </c>
      <c r="C179" s="65">
        <v>1</v>
      </c>
      <c r="D179" s="6" t="s">
        <v>211</v>
      </c>
      <c r="E179" s="57"/>
      <c r="F179" s="9">
        <f t="shared" si="16"/>
        <v>0</v>
      </c>
      <c r="G179" s="57"/>
      <c r="H179" s="9">
        <f t="shared" si="14"/>
        <v>0</v>
      </c>
      <c r="I179" s="80">
        <f t="shared" si="15"/>
        <v>0</v>
      </c>
      <c r="J179" s="1"/>
    </row>
    <row r="180" spans="1:10">
      <c r="A180" s="71">
        <v>22</v>
      </c>
      <c r="B180" s="60" t="s">
        <v>182</v>
      </c>
      <c r="C180" s="65">
        <v>110</v>
      </c>
      <c r="D180" s="6" t="s">
        <v>70</v>
      </c>
      <c r="E180" s="57"/>
      <c r="F180" s="9">
        <f t="shared" si="16"/>
        <v>0</v>
      </c>
      <c r="G180" s="57"/>
      <c r="H180" s="9">
        <f t="shared" si="14"/>
        <v>0</v>
      </c>
      <c r="I180" s="80">
        <f t="shared" si="15"/>
        <v>0</v>
      </c>
      <c r="J180" s="1"/>
    </row>
    <row r="181" spans="1:10" ht="15.75" thickBot="1">
      <c r="A181" s="73">
        <v>23</v>
      </c>
      <c r="B181" s="61" t="s">
        <v>183</v>
      </c>
      <c r="C181" s="66">
        <v>1</v>
      </c>
      <c r="D181" s="37" t="s">
        <v>211</v>
      </c>
      <c r="E181" s="58"/>
      <c r="F181" s="27">
        <f t="shared" si="16"/>
        <v>0</v>
      </c>
      <c r="G181" s="58"/>
      <c r="H181" s="27">
        <f t="shared" si="14"/>
        <v>0</v>
      </c>
      <c r="I181" s="81">
        <f t="shared" si="15"/>
        <v>0</v>
      </c>
      <c r="J181" s="1"/>
    </row>
    <row r="182" spans="1:10" ht="15.75" thickBot="1">
      <c r="A182" s="48" t="s">
        <v>185</v>
      </c>
      <c r="B182" s="49"/>
      <c r="C182" s="49"/>
      <c r="D182" s="49"/>
      <c r="E182" s="49"/>
      <c r="F182" s="102">
        <f>SUM(F183:F188)</f>
        <v>0</v>
      </c>
      <c r="G182" s="49"/>
      <c r="H182" s="103">
        <f>SUM(H183:H188)</f>
        <v>0</v>
      </c>
      <c r="I182" s="104">
        <f>SUM(I183:I188)</f>
        <v>0</v>
      </c>
      <c r="J182" s="1"/>
    </row>
    <row r="183" spans="1:10" ht="42.75">
      <c r="A183" s="69">
        <v>1</v>
      </c>
      <c r="B183" s="59" t="s">
        <v>186</v>
      </c>
      <c r="C183" s="64">
        <v>1</v>
      </c>
      <c r="D183" s="4" t="s">
        <v>72</v>
      </c>
      <c r="E183" s="56"/>
      <c r="F183" s="25">
        <f t="shared" si="16"/>
        <v>0</v>
      </c>
      <c r="G183" s="56"/>
      <c r="H183" s="25">
        <f t="shared" si="14"/>
        <v>0</v>
      </c>
      <c r="I183" s="79">
        <f t="shared" si="15"/>
        <v>0</v>
      </c>
      <c r="J183" s="1"/>
    </row>
    <row r="184" spans="1:10" ht="28.5">
      <c r="A184" s="71">
        <v>2</v>
      </c>
      <c r="B184" s="60" t="s">
        <v>187</v>
      </c>
      <c r="C184" s="65">
        <v>1</v>
      </c>
      <c r="D184" s="4" t="s">
        <v>72</v>
      </c>
      <c r="E184" s="57"/>
      <c r="F184" s="9">
        <f t="shared" si="16"/>
        <v>0</v>
      </c>
      <c r="G184" s="57"/>
      <c r="H184" s="9">
        <f t="shared" si="14"/>
        <v>0</v>
      </c>
      <c r="I184" s="80">
        <f t="shared" si="15"/>
        <v>0</v>
      </c>
      <c r="J184" s="1"/>
    </row>
    <row r="185" spans="1:10">
      <c r="A185" s="71">
        <v>3</v>
      </c>
      <c r="B185" s="60" t="s">
        <v>188</v>
      </c>
      <c r="C185" s="65">
        <v>1</v>
      </c>
      <c r="D185" s="4" t="s">
        <v>72</v>
      </c>
      <c r="E185" s="57"/>
      <c r="F185" s="9">
        <f t="shared" si="16"/>
        <v>0</v>
      </c>
      <c r="G185" s="57"/>
      <c r="H185" s="9">
        <f t="shared" si="14"/>
        <v>0</v>
      </c>
      <c r="I185" s="80">
        <f t="shared" si="15"/>
        <v>0</v>
      </c>
      <c r="J185" s="1"/>
    </row>
    <row r="186" spans="1:10" ht="28.5">
      <c r="A186" s="71">
        <v>4</v>
      </c>
      <c r="B186" s="60" t="s">
        <v>189</v>
      </c>
      <c r="C186" s="65">
        <v>1</v>
      </c>
      <c r="D186" s="4" t="s">
        <v>72</v>
      </c>
      <c r="E186" s="57"/>
      <c r="F186" s="9">
        <f t="shared" si="16"/>
        <v>0</v>
      </c>
      <c r="G186" s="57"/>
      <c r="H186" s="9">
        <f t="shared" si="14"/>
        <v>0</v>
      </c>
      <c r="I186" s="80">
        <f t="shared" si="15"/>
        <v>0</v>
      </c>
      <c r="J186" s="1"/>
    </row>
    <row r="187" spans="1:10">
      <c r="A187" s="71">
        <v>6</v>
      </c>
      <c r="B187" s="60" t="s">
        <v>190</v>
      </c>
      <c r="C187" s="65">
        <v>1</v>
      </c>
      <c r="D187" s="4" t="s">
        <v>72</v>
      </c>
      <c r="E187" s="57"/>
      <c r="F187" s="9">
        <f t="shared" si="16"/>
        <v>0</v>
      </c>
      <c r="G187" s="57"/>
      <c r="H187" s="9">
        <f t="shared" si="14"/>
        <v>0</v>
      </c>
      <c r="I187" s="80">
        <f t="shared" si="15"/>
        <v>0</v>
      </c>
      <c r="J187" s="1"/>
    </row>
    <row r="188" spans="1:10" ht="15.75" thickBot="1">
      <c r="A188" s="73">
        <v>7</v>
      </c>
      <c r="B188" s="61" t="s">
        <v>191</v>
      </c>
      <c r="C188" s="66">
        <v>1</v>
      </c>
      <c r="D188" s="4" t="s">
        <v>72</v>
      </c>
      <c r="E188" s="58"/>
      <c r="F188" s="27">
        <f t="shared" si="16"/>
        <v>0</v>
      </c>
      <c r="G188" s="58"/>
      <c r="H188" s="27">
        <f t="shared" si="14"/>
        <v>0</v>
      </c>
      <c r="I188" s="81">
        <f t="shared" si="15"/>
        <v>0</v>
      </c>
      <c r="J188" s="1"/>
    </row>
    <row r="189" spans="1:10" ht="15.75" thickBot="1">
      <c r="A189" s="51" t="s">
        <v>26</v>
      </c>
      <c r="B189" s="52"/>
      <c r="C189" s="52"/>
      <c r="D189" s="52"/>
      <c r="E189" s="52"/>
      <c r="F189" s="52"/>
      <c r="G189" s="52"/>
      <c r="H189" s="54"/>
      <c r="I189" s="13">
        <f>I190</f>
        <v>0</v>
      </c>
      <c r="J189" s="1"/>
    </row>
    <row r="190" spans="1:10" ht="15.75" thickBot="1">
      <c r="A190" s="46" t="s">
        <v>26</v>
      </c>
      <c r="B190" s="47"/>
      <c r="C190" s="47"/>
      <c r="D190" s="47"/>
      <c r="E190" s="47"/>
      <c r="F190" s="101">
        <f>SUM(F191:F192)</f>
        <v>0</v>
      </c>
      <c r="G190" s="20"/>
      <c r="H190" s="105">
        <f>SUM(H191:H192)</f>
        <v>0</v>
      </c>
      <c r="I190" s="104">
        <f>SUM(I191:I192)</f>
        <v>0</v>
      </c>
      <c r="J190" s="1"/>
    </row>
    <row r="191" spans="1:10" ht="86.25">
      <c r="A191" s="107">
        <v>1</v>
      </c>
      <c r="B191" s="108" t="s">
        <v>192</v>
      </c>
      <c r="C191" s="109">
        <v>1</v>
      </c>
      <c r="D191" s="110" t="s">
        <v>72</v>
      </c>
      <c r="E191" s="111"/>
      <c r="F191" s="25">
        <f>ROUND(C191*E191,0)</f>
        <v>0</v>
      </c>
      <c r="G191" s="41"/>
      <c r="H191" s="25">
        <f>ROUND(C191*G191,0)</f>
        <v>0</v>
      </c>
      <c r="I191" s="70">
        <f>F191+H191</f>
        <v>0</v>
      </c>
      <c r="J191" s="1"/>
    </row>
    <row r="192" spans="1:10" ht="129.75" thickBot="1">
      <c r="A192" s="112">
        <v>2</v>
      </c>
      <c r="B192" s="113" t="s">
        <v>193</v>
      </c>
      <c r="C192" s="114">
        <v>1</v>
      </c>
      <c r="D192" s="115" t="s">
        <v>72</v>
      </c>
      <c r="E192" s="116"/>
      <c r="F192" s="27">
        <f>ROUND(C192*E192,0)</f>
        <v>0</v>
      </c>
      <c r="G192" s="43"/>
      <c r="H192" s="27">
        <f>ROUND(C192*G192,0)</f>
        <v>0</v>
      </c>
      <c r="I192" s="74">
        <f>F192+H192</f>
        <v>0</v>
      </c>
    </row>
    <row r="193" spans="1:13" ht="15.75" thickBot="1">
      <c r="A193" s="51" t="s">
        <v>1</v>
      </c>
      <c r="B193" s="52"/>
      <c r="C193" s="52"/>
      <c r="D193" s="52"/>
      <c r="E193" s="52"/>
      <c r="F193" s="52"/>
      <c r="G193" s="52"/>
      <c r="H193" s="54"/>
      <c r="I193" s="13"/>
    </row>
    <row r="194" spans="1:13" ht="15.75" customHeight="1" thickBot="1">
      <c r="A194" s="139">
        <v>1</v>
      </c>
      <c r="B194" s="140" t="s">
        <v>2</v>
      </c>
      <c r="C194" s="141">
        <v>10</v>
      </c>
      <c r="D194" s="142" t="s">
        <v>3</v>
      </c>
      <c r="E194" s="143"/>
      <c r="F194" s="144">
        <f>ROUND(C194*E194,0)</f>
        <v>0</v>
      </c>
      <c r="G194" s="143"/>
      <c r="H194" s="144">
        <f>ROUND(C194*G194,0)</f>
        <v>0</v>
      </c>
      <c r="I194" s="145">
        <f>F194+H194</f>
        <v>0</v>
      </c>
      <c r="J194" s="93"/>
      <c r="K194" s="93"/>
      <c r="L194" s="93"/>
      <c r="M194" s="93"/>
    </row>
    <row r="195" spans="1:13" ht="30" customHeight="1">
      <c r="A195" s="84"/>
      <c r="B195" s="85"/>
      <c r="C195" s="86"/>
      <c r="D195" s="87"/>
      <c r="E195" s="89"/>
      <c r="F195" s="88"/>
      <c r="G195" s="88"/>
      <c r="H195" s="88"/>
      <c r="I195" s="88"/>
      <c r="J195" s="92"/>
      <c r="K195" s="92"/>
      <c r="L195" s="92"/>
      <c r="M195" s="92"/>
    </row>
    <row r="196" spans="1:13" ht="15.75" customHeight="1">
      <c r="A196" s="190" t="s">
        <v>201</v>
      </c>
      <c r="B196" s="190"/>
      <c r="C196" s="190"/>
      <c r="D196" s="190"/>
      <c r="E196" s="190"/>
      <c r="F196" s="190"/>
      <c r="G196" s="190"/>
      <c r="H196" s="190"/>
      <c r="I196" s="190"/>
      <c r="J196" s="92"/>
      <c r="K196" s="92"/>
      <c r="L196" s="92"/>
      <c r="M196" s="92"/>
    </row>
    <row r="197" spans="1:13" ht="15.75" customHeight="1">
      <c r="A197" s="189" t="s">
        <v>202</v>
      </c>
      <c r="B197" s="189"/>
      <c r="C197" s="189"/>
      <c r="D197" s="189"/>
      <c r="E197" s="189"/>
      <c r="F197" s="189"/>
      <c r="G197" s="189"/>
      <c r="H197" s="189"/>
      <c r="I197" s="189"/>
      <c r="J197" s="92"/>
      <c r="K197" s="92"/>
      <c r="L197" s="92"/>
      <c r="M197" s="92"/>
    </row>
    <row r="198" spans="1:13" ht="15.75" customHeight="1">
      <c r="A198" s="189" t="s">
        <v>203</v>
      </c>
      <c r="B198" s="189"/>
      <c r="C198" s="189"/>
      <c r="D198" s="189"/>
      <c r="E198" s="189"/>
      <c r="F198" s="189"/>
      <c r="G198" s="189"/>
      <c r="H198" s="189"/>
      <c r="I198" s="189"/>
      <c r="J198" s="92"/>
      <c r="K198" s="92"/>
      <c r="L198" s="92"/>
      <c r="M198" s="92"/>
    </row>
    <row r="199" spans="1:13" ht="31.5" customHeight="1">
      <c r="A199" s="189" t="s">
        <v>204</v>
      </c>
      <c r="B199" s="189"/>
      <c r="C199" s="189"/>
      <c r="D199" s="189"/>
      <c r="E199" s="189"/>
      <c r="F199" s="189"/>
      <c r="G199" s="189"/>
      <c r="H199" s="189"/>
      <c r="I199" s="189"/>
      <c r="J199" s="92"/>
      <c r="K199" s="92"/>
      <c r="L199" s="92"/>
      <c r="M199" s="92"/>
    </row>
    <row r="200" spans="1:13" ht="31.5" customHeight="1">
      <c r="A200" s="189" t="s">
        <v>205</v>
      </c>
      <c r="B200" s="189"/>
      <c r="C200" s="189"/>
      <c r="D200" s="189"/>
      <c r="E200" s="189"/>
      <c r="F200" s="189"/>
      <c r="G200" s="189"/>
      <c r="H200" s="189"/>
      <c r="I200" s="189"/>
      <c r="J200" s="92"/>
      <c r="K200" s="92"/>
      <c r="L200" s="92"/>
      <c r="M200" s="92"/>
    </row>
    <row r="201" spans="1:13" ht="56.25" customHeight="1">
      <c r="A201" s="189" t="s">
        <v>206</v>
      </c>
      <c r="B201" s="189"/>
      <c r="C201" s="189"/>
      <c r="D201" s="189"/>
      <c r="E201" s="189"/>
      <c r="F201" s="189"/>
      <c r="G201" s="189"/>
      <c r="H201" s="189"/>
      <c r="I201" s="189"/>
      <c r="J201" s="92"/>
      <c r="K201" s="92"/>
      <c r="L201" s="92"/>
      <c r="M201" s="92"/>
    </row>
    <row r="202" spans="1:13">
      <c r="A202" s="191" t="s">
        <v>207</v>
      </c>
      <c r="B202" s="191"/>
      <c r="C202" s="191"/>
      <c r="D202" s="191"/>
      <c r="E202" s="191"/>
      <c r="F202" s="191"/>
      <c r="G202" s="191"/>
      <c r="H202" s="191"/>
      <c r="I202" s="191"/>
    </row>
    <row r="203" spans="1:13">
      <c r="A203" s="189" t="s">
        <v>208</v>
      </c>
      <c r="B203" s="189"/>
      <c r="C203" s="189"/>
      <c r="D203" s="189"/>
      <c r="E203" s="189"/>
      <c r="F203" s="189"/>
      <c r="G203" s="189"/>
      <c r="H203" s="189"/>
      <c r="I203" s="189"/>
    </row>
    <row r="204" spans="1:13">
      <c r="H204" s="19"/>
      <c r="I204" s="19"/>
    </row>
    <row r="205" spans="1:13">
      <c r="H205" s="19"/>
      <c r="I205" s="19"/>
    </row>
    <row r="206" spans="1:13">
      <c r="H206" s="19"/>
      <c r="I206" s="19"/>
    </row>
    <row r="207" spans="1:13">
      <c r="H207" s="19"/>
      <c r="I207" s="19"/>
    </row>
    <row r="208" spans="1:13">
      <c r="H208" s="19"/>
      <c r="I208" s="19"/>
    </row>
    <row r="209" spans="8:9">
      <c r="H209" s="19"/>
      <c r="I209" s="19"/>
    </row>
    <row r="210" spans="8:9">
      <c r="H210" s="19"/>
      <c r="I210" s="19"/>
    </row>
    <row r="211" spans="8:9">
      <c r="H211" s="19"/>
      <c r="I211" s="19"/>
    </row>
    <row r="212" spans="8:9">
      <c r="H212" s="19"/>
      <c r="I212" s="19"/>
    </row>
    <row r="213" spans="8:9">
      <c r="H213" s="19"/>
      <c r="I213" s="19"/>
    </row>
    <row r="214" spans="8:9">
      <c r="H214" s="19"/>
      <c r="I214" s="19"/>
    </row>
    <row r="215" spans="8:9">
      <c r="H215" s="19"/>
      <c r="I215" s="19"/>
    </row>
    <row r="216" spans="8:9">
      <c r="H216" s="19"/>
      <c r="I216" s="19"/>
    </row>
    <row r="217" spans="8:9">
      <c r="H217" s="19"/>
      <c r="I217" s="19"/>
    </row>
    <row r="218" spans="8:9">
      <c r="H218" s="19"/>
      <c r="I218" s="19"/>
    </row>
    <row r="219" spans="8:9">
      <c r="H219" s="19"/>
      <c r="I219" s="19"/>
    </row>
    <row r="220" spans="8:9">
      <c r="H220" s="19"/>
      <c r="I220" s="19"/>
    </row>
    <row r="221" spans="8:9">
      <c r="H221" s="19"/>
      <c r="I221" s="19"/>
    </row>
    <row r="222" spans="8:9">
      <c r="H222" s="19"/>
      <c r="I222" s="19"/>
    </row>
    <row r="223" spans="8:9">
      <c r="H223" s="19"/>
      <c r="I223" s="19"/>
    </row>
    <row r="224" spans="8:9">
      <c r="H224" s="19"/>
      <c r="I224" s="19"/>
    </row>
    <row r="225" spans="8:9">
      <c r="H225" s="19"/>
      <c r="I225" s="19"/>
    </row>
    <row r="226" spans="8:9">
      <c r="H226" s="19"/>
      <c r="I226" s="19"/>
    </row>
    <row r="227" spans="8:9">
      <c r="H227" s="19"/>
      <c r="I227" s="19"/>
    </row>
    <row r="228" spans="8:9">
      <c r="H228" s="19"/>
      <c r="I228" s="19"/>
    </row>
    <row r="229" spans="8:9">
      <c r="H229" s="19"/>
      <c r="I229" s="19"/>
    </row>
    <row r="230" spans="8:9">
      <c r="H230" s="19"/>
      <c r="I230" s="19"/>
    </row>
    <row r="231" spans="8:9">
      <c r="H231" s="19"/>
      <c r="I231" s="19"/>
    </row>
    <row r="232" spans="8:9">
      <c r="H232" s="19"/>
      <c r="I232" s="19"/>
    </row>
    <row r="233" spans="8:9">
      <c r="H233" s="19"/>
      <c r="I233" s="19"/>
    </row>
    <row r="234" spans="8:9">
      <c r="H234" s="19"/>
      <c r="I234" s="19"/>
    </row>
    <row r="235" spans="8:9">
      <c r="H235" s="19"/>
      <c r="I235" s="19"/>
    </row>
    <row r="236" spans="8:9">
      <c r="H236" s="19"/>
      <c r="I236" s="19"/>
    </row>
    <row r="237" spans="8:9">
      <c r="H237" s="19"/>
      <c r="I237" s="19"/>
    </row>
    <row r="238" spans="8:9">
      <c r="H238" s="19"/>
      <c r="I238" s="19"/>
    </row>
    <row r="239" spans="8:9">
      <c r="H239" s="19"/>
      <c r="I239" s="19"/>
    </row>
    <row r="240" spans="8:9">
      <c r="H240" s="19"/>
      <c r="I240" s="19"/>
    </row>
    <row r="241" spans="8:9">
      <c r="H241" s="19"/>
      <c r="I241" s="19"/>
    </row>
    <row r="242" spans="8:9">
      <c r="H242" s="19"/>
      <c r="I242" s="19"/>
    </row>
    <row r="243" spans="8:9">
      <c r="H243" s="19"/>
      <c r="I243" s="19"/>
    </row>
    <row r="244" spans="8:9">
      <c r="H244" s="19"/>
      <c r="I244" s="19"/>
    </row>
    <row r="245" spans="8:9">
      <c r="H245" s="19"/>
      <c r="I245" s="19"/>
    </row>
    <row r="246" spans="8:9">
      <c r="H246" s="19"/>
      <c r="I246" s="19"/>
    </row>
    <row r="247" spans="8:9">
      <c r="H247" s="19"/>
      <c r="I247" s="19"/>
    </row>
    <row r="248" spans="8:9">
      <c r="H248" s="19"/>
      <c r="I248" s="19"/>
    </row>
    <row r="249" spans="8:9">
      <c r="H249" s="19"/>
      <c r="I249" s="19"/>
    </row>
    <row r="250" spans="8:9">
      <c r="H250" s="19"/>
      <c r="I250" s="19"/>
    </row>
    <row r="251" spans="8:9">
      <c r="H251" s="19"/>
      <c r="I251" s="19"/>
    </row>
    <row r="252" spans="8:9">
      <c r="H252" s="19"/>
      <c r="I252" s="19"/>
    </row>
    <row r="253" spans="8:9">
      <c r="H253" s="19"/>
      <c r="I253" s="19"/>
    </row>
    <row r="254" spans="8:9">
      <c r="H254" s="19"/>
      <c r="I254" s="19"/>
    </row>
    <row r="255" spans="8:9">
      <c r="H255" s="19"/>
      <c r="I255" s="19"/>
    </row>
    <row r="256" spans="8:9">
      <c r="H256" s="19"/>
      <c r="I256" s="19"/>
    </row>
    <row r="257" spans="8:9">
      <c r="H257" s="19"/>
      <c r="I257" s="19"/>
    </row>
    <row r="258" spans="8:9">
      <c r="H258" s="19"/>
      <c r="I258" s="19"/>
    </row>
    <row r="259" spans="8:9">
      <c r="H259" s="19"/>
      <c r="I259" s="19"/>
    </row>
    <row r="260" spans="8:9">
      <c r="H260" s="19"/>
      <c r="I260" s="19"/>
    </row>
    <row r="261" spans="8:9">
      <c r="H261" s="19"/>
      <c r="I261" s="19"/>
    </row>
    <row r="262" spans="8:9">
      <c r="H262" s="19"/>
      <c r="I262" s="19"/>
    </row>
    <row r="263" spans="8:9">
      <c r="H263" s="19"/>
      <c r="I263" s="19"/>
    </row>
    <row r="264" spans="8:9">
      <c r="H264" s="19"/>
      <c r="I264" s="19"/>
    </row>
    <row r="265" spans="8:9">
      <c r="H265" s="19"/>
      <c r="I265" s="19"/>
    </row>
    <row r="266" spans="8:9">
      <c r="H266" s="19"/>
      <c r="I266" s="19"/>
    </row>
    <row r="267" spans="8:9">
      <c r="H267" s="19"/>
      <c r="I267" s="19"/>
    </row>
    <row r="268" spans="8:9">
      <c r="H268" s="19"/>
      <c r="I268" s="19"/>
    </row>
    <row r="269" spans="8:9">
      <c r="H269" s="19"/>
      <c r="I269" s="19"/>
    </row>
    <row r="270" spans="8:9">
      <c r="H270" s="19"/>
      <c r="I270" s="19"/>
    </row>
    <row r="271" spans="8:9">
      <c r="H271" s="19"/>
      <c r="I271" s="19"/>
    </row>
    <row r="272" spans="8:9">
      <c r="H272" s="19"/>
      <c r="I272" s="19"/>
    </row>
    <row r="273" spans="8:9">
      <c r="H273" s="19"/>
      <c r="I273" s="19"/>
    </row>
    <row r="274" spans="8:9">
      <c r="H274" s="19"/>
      <c r="I274" s="19"/>
    </row>
    <row r="275" spans="8:9">
      <c r="H275" s="19"/>
      <c r="I275" s="19"/>
    </row>
    <row r="276" spans="8:9">
      <c r="H276" s="19"/>
      <c r="I276" s="19"/>
    </row>
    <row r="277" spans="8:9">
      <c r="H277" s="19"/>
      <c r="I277" s="19"/>
    </row>
    <row r="278" spans="8:9">
      <c r="H278" s="19"/>
      <c r="I278" s="19"/>
    </row>
    <row r="279" spans="8:9">
      <c r="H279" s="19"/>
      <c r="I279" s="19"/>
    </row>
    <row r="280" spans="8:9">
      <c r="H280" s="19"/>
      <c r="I280" s="19"/>
    </row>
    <row r="281" spans="8:9">
      <c r="H281" s="19"/>
      <c r="I281" s="19"/>
    </row>
    <row r="282" spans="8:9">
      <c r="H282" s="19"/>
      <c r="I282" s="19"/>
    </row>
    <row r="283" spans="8:9">
      <c r="H283" s="19"/>
      <c r="I283" s="19"/>
    </row>
    <row r="284" spans="8:9">
      <c r="H284" s="19"/>
      <c r="I284" s="19"/>
    </row>
    <row r="285" spans="8:9">
      <c r="H285" s="19"/>
      <c r="I285" s="19"/>
    </row>
    <row r="286" spans="8:9">
      <c r="H286" s="19"/>
      <c r="I286" s="19"/>
    </row>
    <row r="287" spans="8:9">
      <c r="H287" s="19"/>
      <c r="I287" s="19"/>
    </row>
    <row r="288" spans="8:9">
      <c r="H288" s="19"/>
      <c r="I288" s="19"/>
    </row>
    <row r="289" spans="8:9">
      <c r="H289" s="19"/>
      <c r="I289" s="19"/>
    </row>
    <row r="290" spans="8:9">
      <c r="H290" s="19"/>
      <c r="I290" s="19"/>
    </row>
    <row r="291" spans="8:9">
      <c r="H291" s="19"/>
      <c r="I291" s="19"/>
    </row>
    <row r="292" spans="8:9">
      <c r="H292" s="19"/>
      <c r="I292" s="19"/>
    </row>
    <row r="293" spans="8:9">
      <c r="H293" s="19"/>
      <c r="I293" s="19"/>
    </row>
    <row r="294" spans="8:9">
      <c r="H294" s="19"/>
      <c r="I294" s="19"/>
    </row>
    <row r="295" spans="8:9">
      <c r="H295" s="19"/>
      <c r="I295" s="19"/>
    </row>
    <row r="296" spans="8:9">
      <c r="H296" s="19"/>
      <c r="I296" s="19"/>
    </row>
    <row r="297" spans="8:9">
      <c r="H297" s="19"/>
      <c r="I297" s="19"/>
    </row>
    <row r="298" spans="8:9">
      <c r="H298" s="19"/>
      <c r="I298" s="19"/>
    </row>
    <row r="299" spans="8:9">
      <c r="H299" s="19"/>
      <c r="I299" s="19"/>
    </row>
    <row r="300" spans="8:9">
      <c r="H300" s="19"/>
      <c r="I300" s="19"/>
    </row>
    <row r="301" spans="8:9">
      <c r="H301" s="19"/>
      <c r="I301" s="19"/>
    </row>
    <row r="302" spans="8:9">
      <c r="H302" s="19"/>
      <c r="I302" s="19"/>
    </row>
    <row r="303" spans="8:9">
      <c r="H303" s="19"/>
      <c r="I303" s="19"/>
    </row>
    <row r="304" spans="8:9">
      <c r="H304" s="19"/>
      <c r="I304" s="19"/>
    </row>
    <row r="305" spans="8:9">
      <c r="H305" s="19"/>
      <c r="I305" s="19"/>
    </row>
    <row r="306" spans="8:9">
      <c r="H306" s="19"/>
      <c r="I306" s="19"/>
    </row>
    <row r="307" spans="8:9">
      <c r="H307" s="19"/>
      <c r="I307" s="19"/>
    </row>
    <row r="308" spans="8:9">
      <c r="H308" s="19"/>
      <c r="I308" s="19"/>
    </row>
    <row r="309" spans="8:9">
      <c r="H309" s="19"/>
      <c r="I309" s="19"/>
    </row>
    <row r="310" spans="8:9">
      <c r="H310" s="19"/>
      <c r="I310" s="19"/>
    </row>
    <row r="311" spans="8:9">
      <c r="H311" s="19"/>
      <c r="I311" s="19"/>
    </row>
    <row r="312" spans="8:9">
      <c r="H312" s="19"/>
      <c r="I312" s="19"/>
    </row>
    <row r="313" spans="8:9">
      <c r="H313" s="19"/>
      <c r="I313" s="19"/>
    </row>
    <row r="314" spans="8:9">
      <c r="H314" s="19"/>
      <c r="I314" s="19"/>
    </row>
    <row r="315" spans="8:9">
      <c r="H315" s="19"/>
      <c r="I315" s="19"/>
    </row>
    <row r="316" spans="8:9">
      <c r="H316" s="19"/>
      <c r="I316" s="19"/>
    </row>
    <row r="317" spans="8:9">
      <c r="H317" s="19"/>
      <c r="I317" s="19"/>
    </row>
    <row r="318" spans="8:9">
      <c r="H318" s="19"/>
      <c r="I318" s="19"/>
    </row>
    <row r="319" spans="8:9">
      <c r="H319" s="19"/>
      <c r="I319" s="19"/>
    </row>
    <row r="320" spans="8:9">
      <c r="H320" s="19"/>
      <c r="I320" s="19"/>
    </row>
    <row r="321" spans="8:9">
      <c r="H321" s="19"/>
      <c r="I321" s="19"/>
    </row>
    <row r="322" spans="8:9">
      <c r="H322" s="19"/>
      <c r="I322" s="19"/>
    </row>
    <row r="323" spans="8:9">
      <c r="H323" s="19"/>
      <c r="I323" s="19"/>
    </row>
    <row r="324" spans="8:9">
      <c r="H324" s="19"/>
      <c r="I324" s="19"/>
    </row>
    <row r="325" spans="8:9">
      <c r="H325" s="19"/>
      <c r="I325" s="19"/>
    </row>
    <row r="326" spans="8:9">
      <c r="H326" s="19"/>
      <c r="I326" s="19"/>
    </row>
    <row r="327" spans="8:9">
      <c r="H327" s="19"/>
      <c r="I327" s="19"/>
    </row>
    <row r="328" spans="8:9">
      <c r="H328" s="19"/>
      <c r="I328" s="19"/>
    </row>
    <row r="329" spans="8:9">
      <c r="H329" s="19"/>
      <c r="I329" s="19"/>
    </row>
    <row r="330" spans="8:9">
      <c r="H330" s="19"/>
      <c r="I330" s="19"/>
    </row>
    <row r="331" spans="8:9">
      <c r="H331" s="19"/>
      <c r="I331" s="19"/>
    </row>
    <row r="332" spans="8:9">
      <c r="H332" s="19"/>
      <c r="I332" s="19"/>
    </row>
    <row r="333" spans="8:9">
      <c r="H333" s="19"/>
      <c r="I333" s="19"/>
    </row>
    <row r="334" spans="8:9">
      <c r="H334" s="19"/>
      <c r="I334" s="19"/>
    </row>
    <row r="335" spans="8:9">
      <c r="H335" s="19"/>
      <c r="I335" s="19"/>
    </row>
    <row r="336" spans="8:9">
      <c r="H336" s="19"/>
      <c r="I336" s="19"/>
    </row>
    <row r="337" spans="8:9">
      <c r="H337" s="19"/>
      <c r="I337" s="19"/>
    </row>
    <row r="338" spans="8:9">
      <c r="H338" s="19"/>
      <c r="I338" s="19"/>
    </row>
    <row r="339" spans="8:9">
      <c r="H339" s="19"/>
      <c r="I339" s="19"/>
    </row>
    <row r="340" spans="8:9">
      <c r="H340" s="19"/>
      <c r="I340" s="19"/>
    </row>
    <row r="341" spans="8:9">
      <c r="H341" s="19"/>
      <c r="I341" s="19"/>
    </row>
    <row r="342" spans="8:9">
      <c r="H342" s="19"/>
      <c r="I342" s="19"/>
    </row>
    <row r="343" spans="8:9">
      <c r="H343" s="19"/>
      <c r="I343" s="19"/>
    </row>
    <row r="344" spans="8:9">
      <c r="H344" s="19"/>
      <c r="I344" s="19"/>
    </row>
    <row r="345" spans="8:9">
      <c r="H345" s="19"/>
      <c r="I345" s="19"/>
    </row>
    <row r="346" spans="8:9">
      <c r="H346" s="19"/>
      <c r="I346" s="19"/>
    </row>
    <row r="347" spans="8:9">
      <c r="H347" s="19"/>
      <c r="I347" s="19"/>
    </row>
    <row r="348" spans="8:9">
      <c r="H348" s="19"/>
      <c r="I348" s="19"/>
    </row>
    <row r="349" spans="8:9">
      <c r="H349" s="19"/>
      <c r="I349" s="19"/>
    </row>
    <row r="350" spans="8:9">
      <c r="H350" s="19"/>
      <c r="I350" s="19"/>
    </row>
    <row r="351" spans="8:9">
      <c r="H351" s="19"/>
      <c r="I351" s="19"/>
    </row>
    <row r="352" spans="8:9">
      <c r="H352" s="19"/>
      <c r="I352" s="19"/>
    </row>
    <row r="353" spans="8:9">
      <c r="H353" s="19"/>
      <c r="I353" s="19"/>
    </row>
    <row r="354" spans="8:9">
      <c r="H354" s="19"/>
      <c r="I354" s="19"/>
    </row>
    <row r="355" spans="8:9">
      <c r="H355" s="19"/>
      <c r="I355" s="19"/>
    </row>
    <row r="356" spans="8:9">
      <c r="H356" s="19"/>
      <c r="I356" s="19"/>
    </row>
    <row r="357" spans="8:9">
      <c r="H357" s="19"/>
      <c r="I357" s="19"/>
    </row>
    <row r="358" spans="8:9">
      <c r="H358" s="19"/>
      <c r="I358" s="19"/>
    </row>
    <row r="359" spans="8:9">
      <c r="H359" s="19"/>
      <c r="I359" s="19"/>
    </row>
    <row r="360" spans="8:9">
      <c r="H360" s="19"/>
      <c r="I360" s="19"/>
    </row>
    <row r="361" spans="8:9">
      <c r="H361" s="19"/>
      <c r="I361" s="19"/>
    </row>
    <row r="362" spans="8:9">
      <c r="H362" s="19"/>
      <c r="I362" s="19"/>
    </row>
    <row r="363" spans="8:9">
      <c r="H363" s="19"/>
      <c r="I363" s="19"/>
    </row>
    <row r="364" spans="8:9">
      <c r="H364" s="19"/>
      <c r="I364" s="19"/>
    </row>
    <row r="365" spans="8:9">
      <c r="H365" s="19"/>
      <c r="I365" s="19"/>
    </row>
    <row r="366" spans="8:9">
      <c r="H366" s="19"/>
      <c r="I366" s="19"/>
    </row>
    <row r="367" spans="8:9">
      <c r="H367" s="19"/>
      <c r="I367" s="19"/>
    </row>
    <row r="368" spans="8:9">
      <c r="H368" s="19"/>
      <c r="I368" s="19"/>
    </row>
    <row r="369" spans="8:9">
      <c r="H369" s="19"/>
      <c r="I369" s="19"/>
    </row>
    <row r="370" spans="8:9">
      <c r="H370" s="19"/>
      <c r="I370" s="19"/>
    </row>
    <row r="371" spans="8:9">
      <c r="H371" s="19"/>
      <c r="I371" s="19"/>
    </row>
    <row r="372" spans="8:9">
      <c r="H372" s="19"/>
      <c r="I372" s="19"/>
    </row>
    <row r="373" spans="8:9">
      <c r="H373" s="19"/>
      <c r="I373" s="19"/>
    </row>
    <row r="374" spans="8:9">
      <c r="H374" s="19"/>
      <c r="I374" s="19"/>
    </row>
    <row r="375" spans="8:9">
      <c r="H375" s="19"/>
      <c r="I375" s="19"/>
    </row>
    <row r="376" spans="8:9">
      <c r="H376" s="19"/>
      <c r="I376" s="19"/>
    </row>
    <row r="377" spans="8:9">
      <c r="H377" s="19"/>
      <c r="I377" s="19"/>
    </row>
    <row r="378" spans="8:9">
      <c r="H378" s="19"/>
      <c r="I378" s="19"/>
    </row>
    <row r="379" spans="8:9">
      <c r="H379" s="19"/>
      <c r="I379" s="19"/>
    </row>
    <row r="380" spans="8:9">
      <c r="H380" s="19"/>
      <c r="I380" s="19"/>
    </row>
    <row r="381" spans="8:9">
      <c r="H381" s="19"/>
      <c r="I381" s="19"/>
    </row>
    <row r="382" spans="8:9">
      <c r="H382" s="19"/>
      <c r="I382" s="19"/>
    </row>
    <row r="383" spans="8:9">
      <c r="H383" s="19"/>
      <c r="I383" s="19"/>
    </row>
    <row r="384" spans="8:9">
      <c r="H384" s="19"/>
      <c r="I384" s="19"/>
    </row>
    <row r="385" spans="8:9">
      <c r="H385" s="19"/>
      <c r="I385" s="19"/>
    </row>
    <row r="386" spans="8:9">
      <c r="H386" s="19"/>
      <c r="I386" s="19"/>
    </row>
    <row r="387" spans="8:9">
      <c r="H387" s="19"/>
      <c r="I387" s="19"/>
    </row>
    <row r="388" spans="8:9">
      <c r="H388" s="19"/>
      <c r="I388" s="19"/>
    </row>
    <row r="389" spans="8:9">
      <c r="H389" s="19"/>
      <c r="I389" s="19"/>
    </row>
    <row r="390" spans="8:9">
      <c r="H390" s="19"/>
      <c r="I390" s="19"/>
    </row>
    <row r="391" spans="8:9">
      <c r="H391" s="19"/>
      <c r="I391" s="19"/>
    </row>
    <row r="392" spans="8:9">
      <c r="H392" s="19"/>
      <c r="I392" s="19"/>
    </row>
    <row r="393" spans="8:9">
      <c r="H393" s="19"/>
      <c r="I393" s="19"/>
    </row>
    <row r="394" spans="8:9">
      <c r="H394" s="19"/>
      <c r="I394" s="19"/>
    </row>
    <row r="395" spans="8:9">
      <c r="H395" s="19"/>
      <c r="I395" s="19"/>
    </row>
    <row r="396" spans="8:9">
      <c r="H396" s="19"/>
      <c r="I396" s="19"/>
    </row>
    <row r="397" spans="8:9">
      <c r="H397" s="19"/>
      <c r="I397" s="19"/>
    </row>
    <row r="398" spans="8:9">
      <c r="H398" s="19"/>
      <c r="I398" s="19"/>
    </row>
    <row r="399" spans="8:9">
      <c r="H399" s="19"/>
      <c r="I399" s="19"/>
    </row>
    <row r="400" spans="8:9">
      <c r="H400" s="19"/>
      <c r="I400" s="19"/>
    </row>
    <row r="401" spans="8:9">
      <c r="H401" s="19"/>
      <c r="I401" s="19"/>
    </row>
    <row r="402" spans="8:9">
      <c r="H402" s="19"/>
      <c r="I402" s="19"/>
    </row>
    <row r="403" spans="8:9">
      <c r="H403" s="19"/>
      <c r="I403" s="19"/>
    </row>
    <row r="404" spans="8:9">
      <c r="H404" s="19"/>
      <c r="I404" s="19"/>
    </row>
    <row r="405" spans="8:9">
      <c r="H405" s="19"/>
      <c r="I405" s="19"/>
    </row>
    <row r="406" spans="8:9">
      <c r="H406" s="19"/>
      <c r="I406" s="19"/>
    </row>
    <row r="407" spans="8:9">
      <c r="H407" s="19"/>
      <c r="I407" s="19"/>
    </row>
    <row r="408" spans="8:9">
      <c r="H408" s="19"/>
      <c r="I408" s="19"/>
    </row>
    <row r="409" spans="8:9">
      <c r="H409" s="19"/>
      <c r="I409" s="19"/>
    </row>
    <row r="410" spans="8:9">
      <c r="H410" s="19"/>
      <c r="I410" s="19"/>
    </row>
    <row r="411" spans="8:9">
      <c r="H411" s="19"/>
      <c r="I411" s="19"/>
    </row>
    <row r="412" spans="8:9">
      <c r="H412" s="19"/>
      <c r="I412" s="19"/>
    </row>
    <row r="413" spans="8:9">
      <c r="H413" s="19"/>
      <c r="I413" s="19"/>
    </row>
    <row r="414" spans="8:9">
      <c r="H414" s="19"/>
      <c r="I414" s="19"/>
    </row>
    <row r="415" spans="8:9">
      <c r="H415" s="19"/>
      <c r="I415" s="19"/>
    </row>
    <row r="416" spans="8:9">
      <c r="H416" s="19"/>
      <c r="I416" s="19"/>
    </row>
    <row r="417" spans="8:9">
      <c r="H417" s="19"/>
      <c r="I417" s="19"/>
    </row>
    <row r="418" spans="8:9">
      <c r="H418" s="19"/>
      <c r="I418" s="19"/>
    </row>
    <row r="419" spans="8:9">
      <c r="H419" s="19"/>
      <c r="I419" s="19"/>
    </row>
    <row r="420" spans="8:9">
      <c r="H420" s="19"/>
      <c r="I420" s="19"/>
    </row>
    <row r="421" spans="8:9">
      <c r="H421" s="19"/>
      <c r="I421" s="19"/>
    </row>
    <row r="422" spans="8:9">
      <c r="H422" s="19"/>
      <c r="I422" s="19"/>
    </row>
    <row r="423" spans="8:9">
      <c r="H423" s="19"/>
      <c r="I423" s="19"/>
    </row>
    <row r="424" spans="8:9">
      <c r="H424" s="19"/>
      <c r="I424" s="19"/>
    </row>
    <row r="425" spans="8:9">
      <c r="H425" s="19"/>
      <c r="I425" s="19"/>
    </row>
    <row r="426" spans="8:9">
      <c r="H426" s="19"/>
      <c r="I426" s="19"/>
    </row>
    <row r="427" spans="8:9">
      <c r="H427" s="19"/>
      <c r="I427" s="19"/>
    </row>
    <row r="428" spans="8:9">
      <c r="H428" s="19"/>
      <c r="I428" s="19"/>
    </row>
    <row r="429" spans="8:9">
      <c r="H429" s="19"/>
      <c r="I429" s="19"/>
    </row>
    <row r="430" spans="8:9">
      <c r="H430" s="19"/>
      <c r="I430" s="19"/>
    </row>
    <row r="431" spans="8:9">
      <c r="H431" s="19"/>
      <c r="I431" s="19"/>
    </row>
    <row r="432" spans="8:9">
      <c r="H432" s="19"/>
      <c r="I432" s="19"/>
    </row>
    <row r="433" spans="8:9">
      <c r="H433" s="19"/>
      <c r="I433" s="19"/>
    </row>
    <row r="434" spans="8:9">
      <c r="H434" s="19"/>
      <c r="I434" s="19"/>
    </row>
    <row r="435" spans="8:9">
      <c r="H435" s="19"/>
      <c r="I435" s="19"/>
    </row>
    <row r="436" spans="8:9">
      <c r="H436" s="19"/>
      <c r="I436" s="19"/>
    </row>
    <row r="437" spans="8:9">
      <c r="H437" s="19"/>
      <c r="I437" s="19"/>
    </row>
    <row r="438" spans="8:9">
      <c r="H438" s="19"/>
      <c r="I438" s="19"/>
    </row>
    <row r="439" spans="8:9">
      <c r="H439" s="19"/>
      <c r="I439" s="19"/>
    </row>
    <row r="440" spans="8:9">
      <c r="H440" s="19"/>
      <c r="I440" s="19"/>
    </row>
    <row r="441" spans="8:9">
      <c r="H441" s="19"/>
      <c r="I441" s="19"/>
    </row>
    <row r="442" spans="8:9">
      <c r="H442" s="19"/>
      <c r="I442" s="19"/>
    </row>
    <row r="443" spans="8:9">
      <c r="H443" s="19"/>
      <c r="I443" s="19"/>
    </row>
    <row r="444" spans="8:9">
      <c r="H444" s="19"/>
      <c r="I444" s="19"/>
    </row>
    <row r="445" spans="8:9">
      <c r="H445" s="19"/>
      <c r="I445" s="19"/>
    </row>
    <row r="446" spans="8:9">
      <c r="H446" s="19"/>
      <c r="I446" s="19"/>
    </row>
    <row r="447" spans="8:9">
      <c r="H447" s="19"/>
      <c r="I447" s="19"/>
    </row>
    <row r="448" spans="8:9">
      <c r="H448" s="19"/>
      <c r="I448" s="19"/>
    </row>
    <row r="449" spans="8:9">
      <c r="H449" s="19"/>
      <c r="I449" s="19"/>
    </row>
    <row r="450" spans="8:9">
      <c r="H450" s="19"/>
      <c r="I450" s="19"/>
    </row>
    <row r="451" spans="8:9">
      <c r="H451" s="19"/>
      <c r="I451" s="19"/>
    </row>
    <row r="452" spans="8:9">
      <c r="H452" s="19"/>
      <c r="I452" s="19"/>
    </row>
    <row r="453" spans="8:9">
      <c r="H453" s="19"/>
      <c r="I453" s="19"/>
    </row>
    <row r="454" spans="8:9">
      <c r="H454" s="19"/>
      <c r="I454" s="19"/>
    </row>
    <row r="455" spans="8:9">
      <c r="H455" s="19"/>
      <c r="I455" s="19"/>
    </row>
    <row r="456" spans="8:9">
      <c r="H456" s="19"/>
      <c r="I456" s="19"/>
    </row>
    <row r="457" spans="8:9">
      <c r="H457" s="19"/>
      <c r="I457" s="19"/>
    </row>
    <row r="458" spans="8:9">
      <c r="H458" s="19"/>
      <c r="I458" s="19"/>
    </row>
    <row r="459" spans="8:9">
      <c r="H459" s="19"/>
      <c r="I459" s="19"/>
    </row>
    <row r="460" spans="8:9">
      <c r="H460" s="19"/>
      <c r="I460" s="19"/>
    </row>
    <row r="461" spans="8:9">
      <c r="H461" s="19"/>
      <c r="I461" s="19"/>
    </row>
    <row r="462" spans="8:9">
      <c r="H462" s="19"/>
      <c r="I462" s="19"/>
    </row>
    <row r="463" spans="8:9">
      <c r="H463" s="19"/>
      <c r="I463" s="19"/>
    </row>
    <row r="464" spans="8:9">
      <c r="H464" s="19"/>
      <c r="I464" s="19"/>
    </row>
    <row r="465" spans="8:9">
      <c r="H465" s="19"/>
      <c r="I465" s="19"/>
    </row>
    <row r="466" spans="8:9">
      <c r="H466" s="19"/>
      <c r="I466" s="19"/>
    </row>
    <row r="467" spans="8:9">
      <c r="H467" s="19"/>
      <c r="I467" s="19"/>
    </row>
    <row r="468" spans="8:9">
      <c r="H468" s="19"/>
      <c r="I468" s="19"/>
    </row>
    <row r="469" spans="8:9">
      <c r="H469" s="19"/>
      <c r="I469" s="19"/>
    </row>
    <row r="470" spans="8:9">
      <c r="H470" s="19"/>
      <c r="I470" s="19"/>
    </row>
    <row r="471" spans="8:9">
      <c r="H471" s="19"/>
      <c r="I471" s="19"/>
    </row>
    <row r="472" spans="8:9">
      <c r="H472" s="19"/>
      <c r="I472" s="19"/>
    </row>
    <row r="473" spans="8:9">
      <c r="H473" s="19"/>
      <c r="I473" s="19"/>
    </row>
    <row r="474" spans="8:9">
      <c r="H474" s="19"/>
      <c r="I474" s="19"/>
    </row>
    <row r="475" spans="8:9">
      <c r="H475" s="19"/>
      <c r="I475" s="19"/>
    </row>
    <row r="476" spans="8:9">
      <c r="H476" s="19"/>
      <c r="I476" s="19"/>
    </row>
    <row r="477" spans="8:9">
      <c r="H477" s="19"/>
      <c r="I477" s="19"/>
    </row>
    <row r="478" spans="8:9">
      <c r="H478" s="19"/>
      <c r="I478" s="19"/>
    </row>
    <row r="479" spans="8:9">
      <c r="H479" s="19"/>
      <c r="I479" s="19"/>
    </row>
    <row r="480" spans="8:9">
      <c r="H480" s="19"/>
      <c r="I480" s="19"/>
    </row>
    <row r="481" spans="8:9">
      <c r="H481" s="19"/>
      <c r="I481" s="19"/>
    </row>
    <row r="482" spans="8:9">
      <c r="H482" s="19"/>
      <c r="I482" s="19"/>
    </row>
    <row r="483" spans="8:9">
      <c r="H483" s="19"/>
      <c r="I483" s="19"/>
    </row>
    <row r="484" spans="8:9">
      <c r="H484" s="19"/>
      <c r="I484" s="19"/>
    </row>
    <row r="485" spans="8:9">
      <c r="H485" s="19"/>
      <c r="I485" s="19"/>
    </row>
    <row r="486" spans="8:9">
      <c r="H486" s="19"/>
      <c r="I486" s="19"/>
    </row>
    <row r="487" spans="8:9">
      <c r="H487" s="19"/>
      <c r="I487" s="19"/>
    </row>
    <row r="488" spans="8:9">
      <c r="H488" s="19"/>
      <c r="I488" s="19"/>
    </row>
    <row r="489" spans="8:9">
      <c r="H489" s="19"/>
      <c r="I489" s="19"/>
    </row>
    <row r="490" spans="8:9">
      <c r="H490" s="19"/>
      <c r="I490" s="19"/>
    </row>
    <row r="491" spans="8:9">
      <c r="H491" s="19"/>
      <c r="I491" s="19"/>
    </row>
    <row r="492" spans="8:9">
      <c r="H492" s="19"/>
      <c r="I492" s="19"/>
    </row>
    <row r="493" spans="8:9">
      <c r="H493" s="19"/>
      <c r="I493" s="19"/>
    </row>
    <row r="494" spans="8:9">
      <c r="H494" s="19"/>
      <c r="I494" s="19"/>
    </row>
    <row r="495" spans="8:9">
      <c r="H495" s="19"/>
      <c r="I495" s="19"/>
    </row>
    <row r="496" spans="8:9">
      <c r="H496" s="19"/>
      <c r="I496" s="19"/>
    </row>
    <row r="497" spans="8:9">
      <c r="H497" s="19"/>
      <c r="I497" s="19"/>
    </row>
    <row r="498" spans="8:9">
      <c r="H498" s="19"/>
      <c r="I498" s="19"/>
    </row>
    <row r="499" spans="8:9">
      <c r="H499" s="19"/>
      <c r="I499" s="19"/>
    </row>
    <row r="500" spans="8:9">
      <c r="H500" s="19"/>
      <c r="I500" s="19"/>
    </row>
    <row r="501" spans="8:9">
      <c r="H501" s="19"/>
      <c r="I501" s="19"/>
    </row>
    <row r="502" spans="8:9">
      <c r="H502" s="19"/>
      <c r="I502" s="19"/>
    </row>
    <row r="503" spans="8:9">
      <c r="H503" s="19"/>
      <c r="I503" s="19"/>
    </row>
    <row r="504" spans="8:9">
      <c r="H504" s="19"/>
      <c r="I504" s="19"/>
    </row>
    <row r="505" spans="8:9">
      <c r="H505" s="19"/>
      <c r="I505" s="19"/>
    </row>
    <row r="506" spans="8:9">
      <c r="H506" s="19"/>
      <c r="I506" s="19"/>
    </row>
    <row r="507" spans="8:9">
      <c r="H507" s="19"/>
      <c r="I507" s="19"/>
    </row>
    <row r="508" spans="8:9">
      <c r="H508" s="19"/>
      <c r="I508" s="19"/>
    </row>
    <row r="509" spans="8:9">
      <c r="H509" s="19"/>
      <c r="I509" s="19"/>
    </row>
    <row r="510" spans="8:9">
      <c r="H510" s="19"/>
      <c r="I510" s="19"/>
    </row>
    <row r="511" spans="8:9">
      <c r="H511" s="19"/>
      <c r="I511" s="19"/>
    </row>
    <row r="512" spans="8:9">
      <c r="H512" s="19"/>
      <c r="I512" s="19"/>
    </row>
    <row r="513" spans="8:9">
      <c r="H513" s="19"/>
      <c r="I513" s="19"/>
    </row>
    <row r="514" spans="8:9">
      <c r="H514" s="19"/>
      <c r="I514" s="19"/>
    </row>
    <row r="515" spans="8:9">
      <c r="H515" s="19"/>
      <c r="I515" s="19"/>
    </row>
    <row r="516" spans="8:9">
      <c r="H516" s="19"/>
      <c r="I516" s="19"/>
    </row>
    <row r="517" spans="8:9">
      <c r="H517" s="19"/>
      <c r="I517" s="19"/>
    </row>
    <row r="518" spans="8:9">
      <c r="H518" s="19"/>
      <c r="I518" s="19"/>
    </row>
    <row r="519" spans="8:9">
      <c r="H519" s="19"/>
      <c r="I519" s="19"/>
    </row>
    <row r="520" spans="8:9">
      <c r="H520" s="19"/>
      <c r="I520" s="19"/>
    </row>
    <row r="521" spans="8:9">
      <c r="H521" s="19"/>
      <c r="I521" s="19"/>
    </row>
    <row r="522" spans="8:9">
      <c r="H522" s="19"/>
      <c r="I522" s="19"/>
    </row>
    <row r="523" spans="8:9">
      <c r="H523" s="19"/>
      <c r="I523" s="19"/>
    </row>
    <row r="524" spans="8:9">
      <c r="H524" s="19"/>
      <c r="I524" s="19"/>
    </row>
    <row r="525" spans="8:9">
      <c r="H525" s="19"/>
      <c r="I525" s="19"/>
    </row>
    <row r="526" spans="8:9">
      <c r="H526" s="19"/>
      <c r="I526" s="19"/>
    </row>
    <row r="527" spans="8:9">
      <c r="H527" s="19"/>
      <c r="I527" s="19"/>
    </row>
    <row r="528" spans="8:9">
      <c r="H528" s="19"/>
      <c r="I528" s="19"/>
    </row>
    <row r="529" spans="8:9">
      <c r="H529" s="19"/>
      <c r="I529" s="19"/>
    </row>
    <row r="530" spans="8:9">
      <c r="H530" s="19"/>
      <c r="I530" s="19"/>
    </row>
    <row r="531" spans="8:9">
      <c r="H531" s="19"/>
      <c r="I531" s="19"/>
    </row>
    <row r="532" spans="8:9">
      <c r="H532" s="19"/>
      <c r="I532" s="19"/>
    </row>
    <row r="533" spans="8:9">
      <c r="H533" s="19"/>
      <c r="I533" s="19"/>
    </row>
    <row r="534" spans="8:9">
      <c r="H534" s="19"/>
      <c r="I534" s="19"/>
    </row>
    <row r="535" spans="8:9">
      <c r="H535" s="19"/>
      <c r="I535" s="19"/>
    </row>
    <row r="536" spans="8:9">
      <c r="H536" s="19"/>
      <c r="I536" s="19"/>
    </row>
    <row r="537" spans="8:9">
      <c r="H537" s="19"/>
      <c r="I537" s="19"/>
    </row>
    <row r="538" spans="8:9">
      <c r="H538" s="19"/>
      <c r="I538" s="19"/>
    </row>
    <row r="539" spans="8:9">
      <c r="H539" s="19"/>
      <c r="I539" s="19"/>
    </row>
  </sheetData>
  <mergeCells count="8">
    <mergeCell ref="A203:I203"/>
    <mergeCell ref="A196:I196"/>
    <mergeCell ref="A197:I197"/>
    <mergeCell ref="A198:I198"/>
    <mergeCell ref="A199:I199"/>
    <mergeCell ref="A200:I200"/>
    <mergeCell ref="A201:I201"/>
    <mergeCell ref="A202:I202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Főösszesítő</vt:lpstr>
      <vt:lpstr>Munkanem_reszletezes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2016-04-29T11:24:30Z</dcterms:modified>
</cp:coreProperties>
</file>