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585" windowWidth="12030" windowHeight="9555" activeTab="0"/>
  </bookViews>
  <sheets>
    <sheet name="Pénzügyi tervezet" sheetId="1" r:id="rId1"/>
  </sheets>
  <definedNames>
    <definedName name="_xlnm.Print_Area" localSheetId="0">'Pénzügyi tervezet'!$A$1:$J$194</definedName>
  </definedNames>
  <calcPr fullCalcOnLoad="1"/>
</workbook>
</file>

<file path=xl/sharedStrings.xml><?xml version="1.0" encoding="utf-8"?>
<sst xmlns="http://schemas.openxmlformats.org/spreadsheetml/2006/main" count="577" uniqueCount="202">
  <si>
    <t>Munka megnevezése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</si>
  <si>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</si>
  <si>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</si>
  <si>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</si>
  <si>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</si>
  <si>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</si>
  <si>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</si>
  <si>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</si>
  <si>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</si>
  <si>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</si>
  <si>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LAKÓÉPÜLET FELÚJÍTÁS ÖSSZESEN:</t>
  </si>
  <si>
    <t>Cím</t>
  </si>
  <si>
    <t>Hrsz.</t>
  </si>
  <si>
    <t>Lakás (db) jelenlegi</t>
  </si>
  <si>
    <t>Egyéb helyiség (db)</t>
  </si>
  <si>
    <t>Összesen:</t>
  </si>
  <si>
    <t>Lakás (db)</t>
  </si>
  <si>
    <t>Munka leírása</t>
  </si>
  <si>
    <t>Magastető felújítás</t>
  </si>
  <si>
    <t>XIII.</t>
  </si>
  <si>
    <t>XIV.</t>
  </si>
  <si>
    <t>XV.</t>
  </si>
  <si>
    <t>XVI.</t>
  </si>
  <si>
    <t>Felújítások bonyolítási díja (bruttó)
(lakóház, üres lakás, korszerűsítések után járó)</t>
  </si>
  <si>
    <t>Hibaelhárítás, karbantartás</t>
  </si>
  <si>
    <t>Üzemeltetési költség</t>
  </si>
  <si>
    <t>A.)</t>
  </si>
  <si>
    <t>B.)</t>
  </si>
  <si>
    <t>C.)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</si>
  <si>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</si>
  <si>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</si>
  <si>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</si>
  <si>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</si>
  <si>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</si>
  <si>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</si>
  <si>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</si>
  <si>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</si>
  <si>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</si>
  <si>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</si>
  <si>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</si>
  <si>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</si>
  <si>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</si>
  <si>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</si>
  <si>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</si>
  <si>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</si>
  <si>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</si>
  <si>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</si>
  <si>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</si>
  <si>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</si>
  <si>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</si>
  <si>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</si>
  <si>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</si>
  <si>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</si>
  <si>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</si>
  <si>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</t>
  </si>
  <si>
    <t>Áfa (27%)</t>
  </si>
  <si>
    <t>XVII.</t>
  </si>
  <si>
    <t>XVIII.</t>
  </si>
  <si>
    <t>Tömbrehabilitáció</t>
  </si>
  <si>
    <t>XVII. Új lakásépítés</t>
  </si>
  <si>
    <t>XVIII. Tömbrehabilitáció</t>
  </si>
  <si>
    <r>
      <t>Tető kb.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</si>
  <si>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ÜRES LAKÁS HELYREÁLLÍTÁS ÉS KOMFORTOSÍTÁS </t>
  </si>
  <si>
    <t>TELJES ÉPÜLET FELÚJÍTÁS</t>
  </si>
  <si>
    <t>TETŐFELÚJÍTÁSI MUNKÁK</t>
  </si>
  <si>
    <t>ÉPÜLETSZERKEZETI FELÚJÍTÁS</t>
  </si>
  <si>
    <t>ELEKTROMOS FŐVEZETÉK FELÚJÍTÁS</t>
  </si>
  <si>
    <t>VÍZ ÉS/VAGY CSATORNA ALAPVEZETÉK FELÚJÍTÁS</t>
  </si>
  <si>
    <t>GÁZ FŐVEZETÉK FELÚJÍTÁS</t>
  </si>
  <si>
    <t>SZAKVÉLEMÉNY TERVEZÉS</t>
  </si>
  <si>
    <t>KÖZÖS TULAJDONÚ ÉPÜLETEK FELÚJÍTÁSI MUNKÁINAK ÖNKORMÁNYZATI HÁNYADA</t>
  </si>
  <si>
    <t>ÉPÜLET FELÚJÍTÁS KÖZBESZERZÉSI KÖLTSÉGE</t>
  </si>
  <si>
    <t>X</t>
  </si>
  <si>
    <t>2012. évről áthúzódó</t>
  </si>
  <si>
    <t>G</t>
  </si>
  <si>
    <t>VII. Szakvélemény tervezés</t>
  </si>
  <si>
    <t>VIII. Közös tulajdonú épületek felújítási munkáinak önkormányzati hányada</t>
  </si>
  <si>
    <t>IX. Épületfelújítás közbeszerzési költsége</t>
  </si>
  <si>
    <t>Tervezett ktg. (eFt.) nettó</t>
  </si>
  <si>
    <t>ÜRES LAKÁS HELYREÁLLÍTÁS ÉS KOMFORTOSÍTÁS ÖSSZESEN (bruttó)</t>
  </si>
  <si>
    <t>LAKÓÉPÜLET FELÚJÍTÁS ÉS ÜRES LAKÁS HELYREÁLLÍTÁS, KOMFORTOSÍTÁS ÖSSZESEN  (nettó):</t>
  </si>
  <si>
    <t>LAKÓÉPÜLET FELÚJÍTÁS ÉS ÜRES LAKÁS HELYREÁLLÍTÁS, KOMFORTOSÍTÁS ÖSSZESEN XIII., XIV.  sor mindösszesen (bruttó)</t>
  </si>
  <si>
    <t>Életveszély elhárítási munkák</t>
  </si>
  <si>
    <t>Új lakás építése</t>
  </si>
  <si>
    <t>Várna utca 4.</t>
  </si>
  <si>
    <t>Nagy Lajos király útja 104.</t>
  </si>
  <si>
    <t>Szugló utca 74.</t>
  </si>
  <si>
    <t>Telepes utca 39.</t>
  </si>
  <si>
    <t>csatorna hálózat cseréje</t>
  </si>
  <si>
    <t>Tábornok utca 31.</t>
  </si>
  <si>
    <t>Várna utca 8.</t>
  </si>
  <si>
    <t>Fűrész utca 107.</t>
  </si>
  <si>
    <t>31231/1</t>
  </si>
  <si>
    <t>Gizella út 22.</t>
  </si>
  <si>
    <t>-</t>
  </si>
  <si>
    <t>teljes rekonstrukció:
 I. ütem</t>
  </si>
  <si>
    <t>VI. Gázvezeték felújítás</t>
  </si>
  <si>
    <t>V. Víz és/vagy csatorna alapvezeték felújítás</t>
  </si>
  <si>
    <t>III. Épületszerkezeti felújítások</t>
  </si>
  <si>
    <t>II. Tető felújítási munkák</t>
  </si>
  <si>
    <t>Kiss János Csaba</t>
  </si>
  <si>
    <t>ÜKF Divízióvezető</t>
  </si>
  <si>
    <t>(több cím)</t>
  </si>
  <si>
    <t>Tábornok 10.</t>
  </si>
  <si>
    <t>homlokzat vakolása,járda</t>
  </si>
  <si>
    <t>Hermina út 3.</t>
  </si>
  <si>
    <t>31678/9</t>
  </si>
  <si>
    <t>I. Teljes lakóépület felújítás</t>
  </si>
  <si>
    <t>Nagy Lajos király útja 155.</t>
  </si>
  <si>
    <t>Ssz.</t>
  </si>
  <si>
    <t>XI</t>
  </si>
  <si>
    <t>Bosnyák utca 24./A.</t>
  </si>
  <si>
    <t>31734/1</t>
  </si>
  <si>
    <t>Felújítás jellege</t>
  </si>
  <si>
    <t>Épület állapota</t>
  </si>
  <si>
    <t>rossz</t>
  </si>
  <si>
    <t>H</t>
  </si>
  <si>
    <t>közepes</t>
  </si>
  <si>
    <t>Kerepesi út 50.</t>
  </si>
  <si>
    <t>Lakás állapota</t>
  </si>
  <si>
    <t>lépcsőház: dúcolt</t>
  </si>
  <si>
    <t>jó</t>
  </si>
  <si>
    <t>XX.</t>
  </si>
  <si>
    <t>CÉLBEFIZETÉS</t>
  </si>
  <si>
    <t>ÁTHÚZÓDÓ KIADÁSOK ÖSSZESEN (bruttó)</t>
  </si>
  <si>
    <t>XII.</t>
  </si>
  <si>
    <t>XII. CÉLBEFIZETÉS</t>
  </si>
  <si>
    <t>Engedélyokirat</t>
  </si>
  <si>
    <t>tető/ homlokzat</t>
  </si>
  <si>
    <t>Cserei utca 7- Ilka utca 5-7. (saroképület)</t>
  </si>
  <si>
    <t>Cserei utca 11-13.</t>
  </si>
  <si>
    <t>Erzsébet királyné útja 27/A. (utcafronti épületrész)</t>
  </si>
  <si>
    <t>Ilka utca 12. (udvari műhelyépület)</t>
  </si>
  <si>
    <t>Nagy Lajos király útja 109/B.</t>
  </si>
  <si>
    <t>Nagy Lajos király útja 111/B.</t>
  </si>
  <si>
    <t>Őrnagy utca 3.</t>
  </si>
  <si>
    <t>Telepes utca 82.</t>
  </si>
  <si>
    <t>Telepes utca 84.</t>
  </si>
  <si>
    <t>Telepes utca 86.</t>
  </si>
  <si>
    <t>31485/59</t>
  </si>
  <si>
    <t>31566/1</t>
  </si>
  <si>
    <t>31484/49</t>
  </si>
  <si>
    <t>tetőfelújításokhoz kiviteli terv készítés</t>
  </si>
  <si>
    <t>bontási engedély terv</t>
  </si>
  <si>
    <t>csatornafelújításokhoz kiviteli terv készítés</t>
  </si>
  <si>
    <t>Bosnyák utca 24/b. (hátsó épület)</t>
  </si>
  <si>
    <t>31734/2</t>
  </si>
  <si>
    <t>Fűrész utca 58. (melléképület)</t>
  </si>
  <si>
    <t>Kövér Lajos utca 19. (jobb oldali épület)</t>
  </si>
  <si>
    <t>Homlokzat hőszigetelése</t>
  </si>
  <si>
    <t>Várna utca 18.</t>
  </si>
  <si>
    <t>Mexikói út 3.</t>
  </si>
  <si>
    <t>Mexikói út 14.</t>
  </si>
  <si>
    <t>Zuglói ZRt.</t>
  </si>
  <si>
    <t>Homlokzat helyreállítása</t>
  </si>
  <si>
    <t>2013. évről áthúzódó tételek bruttó érték (eFt)</t>
  </si>
  <si>
    <t>2014. évi nettó érték (eFt)</t>
  </si>
  <si>
    <t>2014. évi bruttó érték (eFt)</t>
  </si>
  <si>
    <t>2013. évről áthúzódó</t>
  </si>
  <si>
    <t>Lakások kéményeinek bélelése</t>
  </si>
  <si>
    <t>Pétervárad utca 2-4. IV.em. 28.</t>
  </si>
  <si>
    <t>Fűtés kialakítás és elektromos hálózat csere</t>
  </si>
  <si>
    <t>2013. évről áthúzódó (eFt) nettó</t>
  </si>
  <si>
    <t>Tervezett ktg. (eFt) nettó</t>
  </si>
  <si>
    <t>Várna utca 9.</t>
  </si>
  <si>
    <t>üres, azonal bontható</t>
  </si>
  <si>
    <t>1 db bérlő, Sándor Katalin</t>
  </si>
  <si>
    <t>2 db bérlő</t>
  </si>
  <si>
    <t>Telepes utca 81.</t>
  </si>
  <si>
    <t>Erzsébet királyné útja 104.</t>
  </si>
  <si>
    <t>homlokzat vakolása, külső járda</t>
  </si>
  <si>
    <t>IV. Elektromos fővezeték felújítás helyreállítással</t>
  </si>
  <si>
    <t>komplett lépcsőház újraépítése</t>
  </si>
  <si>
    <t>Kerepesi út 104. Fszt. 7.</t>
  </si>
  <si>
    <t>Komfortosítás</t>
  </si>
  <si>
    <t>fürdőszoba kialakítása</t>
  </si>
  <si>
    <t>31203/1</t>
  </si>
  <si>
    <t>30316/1</t>
  </si>
  <si>
    <t>Pétervárad utca 2-4. IV.em. 13.</t>
  </si>
  <si>
    <t>Amerikai út 73/B. fszt. 2.</t>
  </si>
  <si>
    <t>31697/1</t>
  </si>
  <si>
    <t>29809/4/A/2</t>
  </si>
  <si>
    <t>39239/A/4</t>
  </si>
  <si>
    <t>X. Üres lakás felújítás és komfortosítás</t>
  </si>
  <si>
    <t>XI. Épület teljes bontás</t>
  </si>
  <si>
    <t>XI. Épület lakhatatlanná tétel</t>
  </si>
  <si>
    <t>Szemétledobó kiépítése</t>
  </si>
  <si>
    <t>Összesen</t>
  </si>
  <si>
    <t>ÉPÜLET LAKHATATLANNÁ TÉTEL</t>
  </si>
  <si>
    <t>ÉPÜLET TELJES BONTÁS</t>
  </si>
  <si>
    <t>Épületek lakhatatlanná tétele</t>
  </si>
  <si>
    <t>Épületek teljes bontása</t>
  </si>
  <si>
    <t>Erzsébet királyné útja 120.</t>
  </si>
  <si>
    <t>II. ütem</t>
  </si>
  <si>
    <t>ok</t>
  </si>
  <si>
    <t>Rózsavölgyi tér 13.</t>
  </si>
  <si>
    <t>Nagy Lajos király útja 73-77.</t>
  </si>
  <si>
    <t xml:space="preserve">Budapest Főváros XIV. Kerület Zugló Önkormányzata tulajdonában álló </t>
  </si>
  <si>
    <t xml:space="preserve">lakóépületek felújítása 2014. </t>
  </si>
  <si>
    <t>Címjegyzék V. pontja szerinti épületek</t>
  </si>
  <si>
    <t>Címjegyzék II. és III. pontja szerinti épületek</t>
  </si>
  <si>
    <t>13. melléklet a(z) ….../2014. (          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</si>
</sst>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00"/>
    <numFmt numFmtId="166" formatCode="_-* #,##0\ _F_t_-;\-* #,##0\ _F_t_-;_-* &quot;-&quot;??\ _F_t_-;_-@_-"/>
    <numFmt numFmtId="167" formatCode="#,##0_ ;\-#,##0\ "/>
    <numFmt numFmtId="168" formatCode="_-* #,##0.0\ _F_t_-;\-* #,##0.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sz val="10"/>
      <color indexed="10"/>
      <name val="Times New Roman CE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i/>
      <sz val="14"/>
      <name val="Times New Roman CE"/>
      <family val="0"/>
    </font>
    <font>
      <b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 style="thin"/>
      <right style="medium"/>
      <top/>
      <bottom style="medium"/>
    </border>
    <border>
      <left/>
      <right/>
      <top style="medium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double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7" fillId="0" borderId="0" xfId="54" applyFont="1" applyFill="1" applyAlignment="1">
      <alignment/>
      <protection/>
    </xf>
    <xf numFmtId="0" fontId="7" fillId="0" borderId="0" xfId="54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27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166" fontId="3" fillId="0" borderId="13" xfId="4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66" fontId="3" fillId="0" borderId="0" xfId="40" applyNumberFormat="1" applyFont="1" applyFill="1" applyBorder="1" applyAlignment="1">
      <alignment horizontal="center" vertical="center"/>
    </xf>
    <xf numFmtId="166" fontId="0" fillId="0" borderId="26" xfId="40" applyNumberFormat="1" applyFont="1" applyFill="1" applyBorder="1" applyAlignment="1">
      <alignment horizontal="center" vertical="center" wrapText="1"/>
    </xf>
    <xf numFmtId="166" fontId="0" fillId="0" borderId="11" xfId="40" applyNumberFormat="1" applyFont="1" applyFill="1" applyBorder="1" applyAlignment="1">
      <alignment horizontal="center" vertical="center"/>
    </xf>
    <xf numFmtId="166" fontId="0" fillId="0" borderId="11" xfId="4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/>
    </xf>
    <xf numFmtId="166" fontId="0" fillId="24" borderId="26" xfId="4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6" fontId="0" fillId="0" borderId="13" xfId="4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1" fontId="0" fillId="0" borderId="42" xfId="41" applyFont="1" applyFill="1" applyBorder="1" applyAlignment="1">
      <alignment horizontal="center" vertical="center" wrapText="1"/>
    </xf>
    <xf numFmtId="41" fontId="0" fillId="0" borderId="10" xfId="4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0" xfId="54" applyFont="1" applyFill="1" applyAlignment="1">
      <alignment/>
      <protection/>
    </xf>
    <xf numFmtId="0" fontId="3" fillId="16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41" fontId="0" fillId="0" borderId="11" xfId="4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166" fontId="0" fillId="0" borderId="15" xfId="4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6" fontId="3" fillId="0" borderId="15" xfId="40" applyNumberFormat="1" applyFont="1" applyFill="1" applyBorder="1" applyAlignment="1">
      <alignment horizontal="center" vertical="center" wrapText="1"/>
    </xf>
    <xf numFmtId="166" fontId="0" fillId="0" borderId="10" xfId="40" applyNumberFormat="1" applyFont="1" applyFill="1" applyBorder="1" applyAlignment="1">
      <alignment horizontal="center" vertical="center"/>
    </xf>
    <xf numFmtId="166" fontId="0" fillId="0" borderId="26" xfId="4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167" fontId="3" fillId="0" borderId="13" xfId="40" applyNumberFormat="1" applyFont="1" applyFill="1" applyBorder="1" applyAlignment="1">
      <alignment horizontal="right" vertical="center"/>
    </xf>
    <xf numFmtId="167" fontId="3" fillId="0" borderId="13" xfId="4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14" fillId="0" borderId="0" xfId="54" applyFont="1" applyFill="1" applyAlignment="1">
      <alignment horizontal="center" textRotation="90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166" fontId="0" fillId="0" borderId="50" xfId="40" applyNumberFormat="1" applyFont="1" applyFill="1" applyBorder="1" applyAlignment="1">
      <alignment horizontal="center" vertical="center" wrapText="1"/>
    </xf>
    <xf numFmtId="166" fontId="0" fillId="0" borderId="10" xfId="40" applyNumberFormat="1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166" fontId="3" fillId="0" borderId="51" xfId="4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32" fillId="0" borderId="0" xfId="54" applyFont="1" applyFill="1" applyAlignment="1">
      <alignment/>
      <protection/>
    </xf>
    <xf numFmtId="0" fontId="0" fillId="0" borderId="5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3" fontId="0" fillId="0" borderId="61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65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00KV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2"/>
  <sheetViews>
    <sheetView tabSelected="1" view="pageBreakPreview" zoomScale="80" zoomScaleNormal="90" zoomScaleSheetLayoutView="80" zoomScalePageLayoutView="0" workbookViewId="0" topLeftCell="A157">
      <selection activeCell="C6" sqref="C6"/>
    </sheetView>
  </sheetViews>
  <sheetFormatPr defaultColWidth="9.140625" defaultRowHeight="12.75"/>
  <cols>
    <col min="1" max="1" width="3.7109375" style="2" customWidth="1"/>
    <col min="2" max="2" width="5.7109375" style="1" customWidth="1"/>
    <col min="3" max="3" width="11.140625" style="2" customWidth="1"/>
    <col min="4" max="4" width="45.00390625" style="2" customWidth="1"/>
    <col min="5" max="5" width="15.8515625" style="45" customWidth="1"/>
    <col min="6" max="6" width="13.7109375" style="45" customWidth="1"/>
    <col min="7" max="7" width="17.57421875" style="45" customWidth="1"/>
    <col min="8" max="8" width="19.8515625" style="45" customWidth="1"/>
    <col min="9" max="9" width="13.7109375" style="45" customWidth="1"/>
    <col min="10" max="10" width="13.7109375" style="2" customWidth="1"/>
    <col min="11" max="11" width="13.28125" style="2" customWidth="1"/>
    <col min="12" max="16384" width="9.140625" style="2" customWidth="1"/>
  </cols>
  <sheetData>
    <row r="1" spans="3:11" ht="19.5" customHeight="1">
      <c r="C1" s="205" t="s">
        <v>201</v>
      </c>
      <c r="D1" s="50"/>
      <c r="E1" s="51"/>
      <c r="F1" s="51"/>
      <c r="G1" s="51"/>
      <c r="H1" s="51"/>
      <c r="I1" s="51"/>
      <c r="J1" s="50"/>
      <c r="K1" s="189" t="s">
        <v>127</v>
      </c>
    </row>
    <row r="2" spans="3:11" ht="19.5" customHeight="1">
      <c r="C2" s="150"/>
      <c r="D2" s="50"/>
      <c r="E2" s="51"/>
      <c r="F2" s="51"/>
      <c r="G2" s="51"/>
      <c r="H2" s="51"/>
      <c r="I2" s="51"/>
      <c r="J2" s="50"/>
      <c r="K2" s="189"/>
    </row>
    <row r="3" spans="3:11" ht="19.5" customHeight="1">
      <c r="C3" s="150"/>
      <c r="D3" s="50"/>
      <c r="E3" s="51"/>
      <c r="F3" s="51"/>
      <c r="G3" s="51"/>
      <c r="H3" s="51"/>
      <c r="I3" s="51"/>
      <c r="J3" s="50"/>
      <c r="K3" s="189"/>
    </row>
    <row r="4" spans="2:11" s="131" customFormat="1" ht="26.25">
      <c r="B4" s="217" t="s">
        <v>197</v>
      </c>
      <c r="C4" s="217"/>
      <c r="D4" s="217"/>
      <c r="E4" s="217"/>
      <c r="F4" s="217"/>
      <c r="G4" s="217"/>
      <c r="H4" s="217"/>
      <c r="I4" s="217"/>
      <c r="J4" s="130"/>
      <c r="K4" s="130"/>
    </row>
    <row r="5" spans="2:11" s="131" customFormat="1" ht="26.25">
      <c r="B5" s="217" t="s">
        <v>198</v>
      </c>
      <c r="C5" s="217"/>
      <c r="D5" s="217"/>
      <c r="E5" s="217"/>
      <c r="F5" s="217"/>
      <c r="G5" s="217"/>
      <c r="H5" s="217"/>
      <c r="I5" s="217"/>
      <c r="J5" s="130"/>
      <c r="K5" s="130"/>
    </row>
    <row r="6" spans="3:11" ht="50.25" customHeight="1" thickBot="1">
      <c r="C6" s="52"/>
      <c r="D6" s="52"/>
      <c r="E6" s="53"/>
      <c r="F6" s="53"/>
      <c r="G6" s="53"/>
      <c r="H6" s="53"/>
      <c r="I6" s="53"/>
      <c r="J6" s="52"/>
      <c r="K6" s="52"/>
    </row>
    <row r="7" spans="2:9" s="3" customFormat="1" ht="33.75" customHeight="1" thickBot="1">
      <c r="B7" s="151"/>
      <c r="C7" s="152"/>
      <c r="D7" s="153" t="s">
        <v>29</v>
      </c>
      <c r="E7" s="153" t="s">
        <v>30</v>
      </c>
      <c r="F7" s="221" t="s">
        <v>31</v>
      </c>
      <c r="G7" s="222"/>
      <c r="H7" s="154" t="s">
        <v>32</v>
      </c>
      <c r="I7" s="155" t="s">
        <v>33</v>
      </c>
    </row>
    <row r="8" spans="2:9" s="199" customFormat="1" ht="89.25" customHeight="1" thickBot="1">
      <c r="B8" s="194"/>
      <c r="C8" s="195"/>
      <c r="D8" s="196" t="s">
        <v>0</v>
      </c>
      <c r="E8" s="196" t="s">
        <v>155</v>
      </c>
      <c r="F8" s="223" t="s">
        <v>156</v>
      </c>
      <c r="G8" s="224"/>
      <c r="H8" s="197" t="s">
        <v>55</v>
      </c>
      <c r="I8" s="198" t="s">
        <v>157</v>
      </c>
    </row>
    <row r="9" spans="2:9" ht="62.25" customHeight="1" thickBot="1">
      <c r="B9" s="54" t="s">
        <v>34</v>
      </c>
      <c r="C9" s="55" t="s">
        <v>1</v>
      </c>
      <c r="D9" s="56" t="s">
        <v>63</v>
      </c>
      <c r="E9" s="57">
        <f>I43</f>
        <v>0</v>
      </c>
      <c r="F9" s="225">
        <f>J43</f>
        <v>15000</v>
      </c>
      <c r="G9" s="226"/>
      <c r="H9" s="58">
        <f aca="true" t="shared" si="0" ref="H9:H21">F9*0.27</f>
        <v>4050.0000000000005</v>
      </c>
      <c r="I9" s="59">
        <f>SUM(E9:H9)</f>
        <v>19050</v>
      </c>
    </row>
    <row r="10" spans="2:9" ht="62.25" customHeight="1" thickBot="1">
      <c r="B10" s="54" t="s">
        <v>35</v>
      </c>
      <c r="C10" s="55" t="s">
        <v>2</v>
      </c>
      <c r="D10" s="56" t="s">
        <v>64</v>
      </c>
      <c r="E10" s="57">
        <f>I56</f>
        <v>0</v>
      </c>
      <c r="F10" s="225">
        <f>J56</f>
        <v>7500</v>
      </c>
      <c r="G10" s="226"/>
      <c r="H10" s="58">
        <f t="shared" si="0"/>
        <v>2025.0000000000002</v>
      </c>
      <c r="I10" s="59">
        <f aca="true" t="shared" si="1" ref="I10:I21">SUM(E10:H10)</f>
        <v>9525</v>
      </c>
    </row>
    <row r="11" spans="2:9" ht="62.25" customHeight="1" thickBot="1">
      <c r="B11" s="54" t="s">
        <v>36</v>
      </c>
      <c r="C11" s="55" t="s">
        <v>3</v>
      </c>
      <c r="D11" s="56" t="s">
        <v>65</v>
      </c>
      <c r="E11" s="57">
        <f>I72*1.27</f>
        <v>70845.68000000001</v>
      </c>
      <c r="F11" s="225">
        <f>J72</f>
        <v>66400</v>
      </c>
      <c r="G11" s="226"/>
      <c r="H11" s="58">
        <f t="shared" si="0"/>
        <v>17928</v>
      </c>
      <c r="I11" s="59">
        <f t="shared" si="1"/>
        <v>155173.68</v>
      </c>
    </row>
    <row r="12" spans="2:9" ht="62.25" customHeight="1" thickBot="1">
      <c r="B12" s="54" t="s">
        <v>37</v>
      </c>
      <c r="C12" s="55" t="s">
        <v>4</v>
      </c>
      <c r="D12" s="56" t="s">
        <v>66</v>
      </c>
      <c r="E12" s="57">
        <f>I79</f>
        <v>0</v>
      </c>
      <c r="F12" s="225">
        <f>J79</f>
        <v>0</v>
      </c>
      <c r="G12" s="226"/>
      <c r="H12" s="58">
        <f t="shared" si="0"/>
        <v>0</v>
      </c>
      <c r="I12" s="59">
        <f t="shared" si="1"/>
        <v>0</v>
      </c>
    </row>
    <row r="13" spans="2:9" ht="62.25" customHeight="1" thickBot="1">
      <c r="B13" s="54" t="s">
        <v>38</v>
      </c>
      <c r="C13" s="55" t="s">
        <v>5</v>
      </c>
      <c r="D13" s="56" t="s">
        <v>67</v>
      </c>
      <c r="E13" s="57">
        <f>I89</f>
        <v>0</v>
      </c>
      <c r="F13" s="225">
        <f>J89</f>
        <v>10000</v>
      </c>
      <c r="G13" s="226"/>
      <c r="H13" s="58">
        <f t="shared" si="0"/>
        <v>2700</v>
      </c>
      <c r="I13" s="59">
        <f t="shared" si="1"/>
        <v>12700</v>
      </c>
    </row>
    <row r="14" spans="2:9" ht="62.25" customHeight="1" thickBot="1">
      <c r="B14" s="54" t="s">
        <v>39</v>
      </c>
      <c r="C14" s="55" t="s">
        <v>6</v>
      </c>
      <c r="D14" s="56" t="s">
        <v>68</v>
      </c>
      <c r="E14" s="57">
        <f>I98</f>
        <v>0</v>
      </c>
      <c r="F14" s="225">
        <f>J98</f>
        <v>0</v>
      </c>
      <c r="G14" s="226"/>
      <c r="H14" s="58">
        <f t="shared" si="0"/>
        <v>0</v>
      </c>
      <c r="I14" s="59">
        <f t="shared" si="1"/>
        <v>0</v>
      </c>
    </row>
    <row r="15" spans="2:9" ht="62.25" customHeight="1" thickBot="1">
      <c r="B15" s="54" t="s">
        <v>40</v>
      </c>
      <c r="C15" s="55" t="s">
        <v>7</v>
      </c>
      <c r="D15" s="56" t="s">
        <v>69</v>
      </c>
      <c r="E15" s="57">
        <f>I115</f>
        <v>0</v>
      </c>
      <c r="F15" s="225">
        <f>J115</f>
        <v>6000</v>
      </c>
      <c r="G15" s="226"/>
      <c r="H15" s="58">
        <f t="shared" si="0"/>
        <v>1620</v>
      </c>
      <c r="I15" s="59">
        <f t="shared" si="1"/>
        <v>7620</v>
      </c>
    </row>
    <row r="16" spans="2:9" ht="62.25" customHeight="1" thickBot="1">
      <c r="B16" s="54" t="s">
        <v>41</v>
      </c>
      <c r="C16" s="55" t="s">
        <v>8</v>
      </c>
      <c r="D16" s="56" t="s">
        <v>70</v>
      </c>
      <c r="E16" s="57">
        <f>I122</f>
        <v>0</v>
      </c>
      <c r="F16" s="225">
        <f>J122</f>
        <v>0</v>
      </c>
      <c r="G16" s="226"/>
      <c r="H16" s="58">
        <f t="shared" si="0"/>
        <v>0</v>
      </c>
      <c r="I16" s="59">
        <f t="shared" si="1"/>
        <v>0</v>
      </c>
    </row>
    <row r="17" spans="2:9" ht="62.25" customHeight="1" thickBot="1">
      <c r="B17" s="54" t="s">
        <v>42</v>
      </c>
      <c r="C17" s="55" t="s">
        <v>9</v>
      </c>
      <c r="D17" s="56" t="s">
        <v>71</v>
      </c>
      <c r="E17" s="57">
        <f>I129</f>
        <v>0</v>
      </c>
      <c r="F17" s="225">
        <f>J129</f>
        <v>1000</v>
      </c>
      <c r="G17" s="226"/>
      <c r="H17" s="58">
        <f t="shared" si="0"/>
        <v>270</v>
      </c>
      <c r="I17" s="59">
        <f t="shared" si="1"/>
        <v>1270</v>
      </c>
    </row>
    <row r="18" spans="2:9" ht="62.25" customHeight="1" thickBot="1">
      <c r="B18" s="54" t="s">
        <v>43</v>
      </c>
      <c r="C18" s="55" t="s">
        <v>72</v>
      </c>
      <c r="D18" s="56" t="s">
        <v>62</v>
      </c>
      <c r="E18" s="57">
        <f>I141*1.27</f>
        <v>25827.99</v>
      </c>
      <c r="F18" s="225">
        <f>J141</f>
        <v>10000</v>
      </c>
      <c r="G18" s="226"/>
      <c r="H18" s="58">
        <f t="shared" si="0"/>
        <v>2700</v>
      </c>
      <c r="I18" s="59">
        <f t="shared" si="1"/>
        <v>38527.990000000005</v>
      </c>
    </row>
    <row r="19" spans="2:9" ht="62.25" customHeight="1" thickBot="1">
      <c r="B19" s="54" t="s">
        <v>44</v>
      </c>
      <c r="C19" s="55" t="s">
        <v>110</v>
      </c>
      <c r="D19" s="56" t="s">
        <v>188</v>
      </c>
      <c r="E19" s="57">
        <f>I156</f>
        <v>0</v>
      </c>
      <c r="F19" s="225">
        <f>J156</f>
        <v>0</v>
      </c>
      <c r="G19" s="226"/>
      <c r="H19" s="58">
        <f t="shared" si="0"/>
        <v>0</v>
      </c>
      <c r="I19" s="59">
        <f t="shared" si="1"/>
        <v>0</v>
      </c>
    </row>
    <row r="20" spans="2:9" ht="62.25" customHeight="1" thickBot="1">
      <c r="B20" s="127" t="s">
        <v>45</v>
      </c>
      <c r="C20" s="55" t="s">
        <v>125</v>
      </c>
      <c r="D20" s="128" t="s">
        <v>189</v>
      </c>
      <c r="E20" s="129">
        <f>I169</f>
        <v>0</v>
      </c>
      <c r="F20" s="225">
        <f>J169</f>
        <v>71000</v>
      </c>
      <c r="G20" s="226"/>
      <c r="H20" s="58">
        <f t="shared" si="0"/>
        <v>19170</v>
      </c>
      <c r="I20" s="59">
        <f t="shared" si="1"/>
        <v>90170</v>
      </c>
    </row>
    <row r="21" spans="2:9" ht="62.25" customHeight="1" thickBot="1">
      <c r="B21" s="177" t="s">
        <v>46</v>
      </c>
      <c r="C21" s="55" t="s">
        <v>19</v>
      </c>
      <c r="D21" s="178" t="s">
        <v>123</v>
      </c>
      <c r="E21" s="129">
        <f>I194</f>
        <v>0</v>
      </c>
      <c r="F21" s="225">
        <f>J194</f>
        <v>0</v>
      </c>
      <c r="G21" s="226"/>
      <c r="H21" s="58">
        <f t="shared" si="0"/>
        <v>0</v>
      </c>
      <c r="I21" s="59">
        <f t="shared" si="1"/>
        <v>0</v>
      </c>
    </row>
    <row r="22" spans="2:9" s="199" customFormat="1" ht="69.75" customHeight="1" thickBot="1">
      <c r="B22" s="207" t="s">
        <v>47</v>
      </c>
      <c r="C22" s="208"/>
      <c r="D22" s="209" t="s">
        <v>10</v>
      </c>
      <c r="E22" s="210">
        <f>SUM(E9:E21)</f>
        <v>96673.67000000001</v>
      </c>
      <c r="F22" s="227">
        <f>SUM(F9:G21)</f>
        <v>186900</v>
      </c>
      <c r="G22" s="228"/>
      <c r="H22" s="211">
        <f>SUM(H9:H21)</f>
        <v>50463</v>
      </c>
      <c r="I22" s="212">
        <f>SUM(I9:I21)</f>
        <v>334036.67</v>
      </c>
    </row>
    <row r="23" spans="2:9" ht="39.75" customHeight="1" hidden="1" thickBot="1">
      <c r="B23" s="54" t="s">
        <v>47</v>
      </c>
      <c r="C23" s="55" t="s">
        <v>19</v>
      </c>
      <c r="D23" s="56" t="s">
        <v>124</v>
      </c>
      <c r="E23" s="218">
        <f>SUM(E22,)-E18</f>
        <v>70845.68000000001</v>
      </c>
      <c r="F23" s="219"/>
      <c r="G23" s="219"/>
      <c r="H23" s="219"/>
      <c r="I23" s="220"/>
    </row>
    <row r="24" spans="2:9" ht="39.75" customHeight="1" hidden="1" thickBot="1">
      <c r="B24" s="54" t="s">
        <v>48</v>
      </c>
      <c r="C24" s="55" t="s">
        <v>20</v>
      </c>
      <c r="D24" s="56" t="s">
        <v>79</v>
      </c>
      <c r="E24" s="218">
        <f>E18</f>
        <v>25827.99</v>
      </c>
      <c r="F24" s="219"/>
      <c r="G24" s="219"/>
      <c r="H24" s="219"/>
      <c r="I24" s="220"/>
    </row>
    <row r="25" spans="2:9" ht="49.5" customHeight="1" hidden="1" thickBot="1">
      <c r="B25" s="78" t="s">
        <v>49</v>
      </c>
      <c r="C25" s="30" t="s">
        <v>21</v>
      </c>
      <c r="D25" s="79" t="s">
        <v>80</v>
      </c>
      <c r="E25" s="216">
        <f>E23/1.27+E24/1.27</f>
        <v>76121</v>
      </c>
      <c r="F25" s="213"/>
      <c r="G25" s="213"/>
      <c r="H25" s="213"/>
      <c r="I25" s="246"/>
    </row>
    <row r="26" spans="2:9" ht="49.5" customHeight="1" hidden="1" thickBot="1" thickTop="1">
      <c r="B26" s="76" t="s">
        <v>49</v>
      </c>
      <c r="C26" s="81" t="s">
        <v>22</v>
      </c>
      <c r="D26" s="77" t="s">
        <v>81</v>
      </c>
      <c r="E26" s="247">
        <f>SUM(E23:I24)</f>
        <v>96673.67000000001</v>
      </c>
      <c r="F26" s="248"/>
      <c r="G26" s="248"/>
      <c r="H26" s="248"/>
      <c r="I26" s="249"/>
    </row>
    <row r="27" spans="2:9" ht="15" customHeight="1" hidden="1" thickBot="1">
      <c r="B27" s="82"/>
      <c r="C27" s="83"/>
      <c r="D27" s="84"/>
      <c r="E27" s="60"/>
      <c r="F27" s="60"/>
      <c r="G27" s="60"/>
      <c r="H27" s="60"/>
      <c r="I27" s="61"/>
    </row>
    <row r="28" spans="2:9" ht="30" customHeight="1" hidden="1" thickBot="1">
      <c r="B28" s="54" t="s">
        <v>50</v>
      </c>
      <c r="C28" s="88" t="s">
        <v>56</v>
      </c>
      <c r="D28" s="56" t="s">
        <v>83</v>
      </c>
      <c r="E28" s="57">
        <f>I178</f>
        <v>0</v>
      </c>
      <c r="F28" s="57"/>
      <c r="G28" s="57">
        <f>J178</f>
        <v>0</v>
      </c>
      <c r="H28" s="58">
        <f>G28*0.25</f>
        <v>0</v>
      </c>
      <c r="I28" s="59">
        <f>G28*1.27</f>
        <v>0</v>
      </c>
    </row>
    <row r="29" spans="2:9" ht="30" customHeight="1" hidden="1" thickBot="1">
      <c r="B29" s="54" t="s">
        <v>51</v>
      </c>
      <c r="C29" s="88" t="s">
        <v>57</v>
      </c>
      <c r="D29" s="56" t="s">
        <v>58</v>
      </c>
      <c r="E29" s="57">
        <f>I186</f>
        <v>0</v>
      </c>
      <c r="F29" s="57"/>
      <c r="G29" s="57">
        <f>J186</f>
        <v>150000</v>
      </c>
      <c r="H29" s="58">
        <f>G29*0.25</f>
        <v>37500</v>
      </c>
      <c r="I29" s="59">
        <f>G29*1.27</f>
        <v>190500</v>
      </c>
    </row>
    <row r="30" spans="2:9" ht="30" customHeight="1" hidden="1" thickBot="1">
      <c r="B30" s="80" t="s">
        <v>50</v>
      </c>
      <c r="C30" s="85" t="s">
        <v>122</v>
      </c>
      <c r="D30" s="86" t="s">
        <v>23</v>
      </c>
      <c r="E30" s="225">
        <f>0.05*E26</f>
        <v>4833.683500000001</v>
      </c>
      <c r="F30" s="250"/>
      <c r="G30" s="250"/>
      <c r="H30" s="250"/>
      <c r="I30" s="251"/>
    </row>
    <row r="31" spans="2:9" ht="30" customHeight="1" hidden="1">
      <c r="B31" s="89" t="s">
        <v>51</v>
      </c>
      <c r="C31" s="87" t="s">
        <v>26</v>
      </c>
      <c r="D31" s="42" t="s">
        <v>24</v>
      </c>
      <c r="E31" s="252">
        <v>0</v>
      </c>
      <c r="F31" s="253"/>
      <c r="G31" s="253"/>
      <c r="H31" s="253"/>
      <c r="I31" s="254"/>
    </row>
    <row r="32" spans="2:9" ht="30" customHeight="1" hidden="1">
      <c r="B32" s="90" t="s">
        <v>52</v>
      </c>
      <c r="C32" s="33" t="s">
        <v>27</v>
      </c>
      <c r="D32" s="43" t="s">
        <v>82</v>
      </c>
      <c r="E32" s="255">
        <v>0</v>
      </c>
      <c r="F32" s="256"/>
      <c r="G32" s="256"/>
      <c r="H32" s="256"/>
      <c r="I32" s="257"/>
    </row>
    <row r="33" spans="2:9" ht="30" customHeight="1" hidden="1" thickBot="1">
      <c r="B33" s="91" t="s">
        <v>53</v>
      </c>
      <c r="C33" s="48" t="s">
        <v>28</v>
      </c>
      <c r="D33" s="49" t="s">
        <v>25</v>
      </c>
      <c r="E33" s="258">
        <v>0</v>
      </c>
      <c r="F33" s="259"/>
      <c r="G33" s="259"/>
      <c r="H33" s="259"/>
      <c r="I33" s="260"/>
    </row>
    <row r="34" spans="2:11" ht="12.75">
      <c r="B34" s="9"/>
      <c r="C34" s="10"/>
      <c r="D34" s="20"/>
      <c r="E34" s="46"/>
      <c r="F34" s="46"/>
      <c r="G34" s="46"/>
      <c r="H34" s="46"/>
      <c r="I34" s="11"/>
      <c r="J34" s="11"/>
      <c r="K34" s="11"/>
    </row>
    <row r="35" spans="2:11" ht="12.75">
      <c r="B35" s="9"/>
      <c r="C35" s="10"/>
      <c r="D35" s="20"/>
      <c r="E35" s="46"/>
      <c r="F35" s="46"/>
      <c r="G35" s="46"/>
      <c r="H35" s="46"/>
      <c r="I35" s="11"/>
      <c r="J35" s="11"/>
      <c r="K35" s="11"/>
    </row>
    <row r="36" spans="2:11" ht="3" customHeight="1">
      <c r="B36" s="9"/>
      <c r="C36" s="10"/>
      <c r="D36" s="20"/>
      <c r="E36" s="46"/>
      <c r="F36" s="46"/>
      <c r="G36" s="46"/>
      <c r="H36" s="46"/>
      <c r="I36" s="11"/>
      <c r="J36" s="11"/>
      <c r="K36" s="11"/>
    </row>
    <row r="37" spans="2:11" ht="13.5" customHeight="1">
      <c r="B37" s="9"/>
      <c r="C37" s="10"/>
      <c r="D37" s="20"/>
      <c r="E37" s="46"/>
      <c r="F37" s="46"/>
      <c r="G37" s="46"/>
      <c r="H37" s="46"/>
      <c r="I37" s="11"/>
      <c r="J37" s="11"/>
      <c r="K37" s="11"/>
    </row>
    <row r="38" spans="2:10" ht="33" customHeight="1">
      <c r="B38" s="110" t="s">
        <v>107</v>
      </c>
      <c r="C38" s="31"/>
      <c r="D38" s="9"/>
      <c r="E38" s="9"/>
      <c r="F38" s="9"/>
      <c r="G38" s="9"/>
      <c r="H38" s="9"/>
      <c r="I38" s="31"/>
      <c r="J38" s="31"/>
    </row>
    <row r="39" spans="2:10" ht="12.75">
      <c r="B39" s="62"/>
      <c r="C39" s="63"/>
      <c r="D39" s="63"/>
      <c r="E39" s="63"/>
      <c r="F39" s="63"/>
      <c r="G39" s="63"/>
      <c r="H39" s="63"/>
      <c r="I39" s="63"/>
      <c r="J39" s="63"/>
    </row>
    <row r="40" spans="2:10" s="5" customFormat="1" ht="12.75">
      <c r="B40" s="156" t="s">
        <v>94</v>
      </c>
      <c r="C40" s="157" t="s">
        <v>29</v>
      </c>
      <c r="D40" s="157" t="s">
        <v>30</v>
      </c>
      <c r="E40" s="157" t="s">
        <v>31</v>
      </c>
      <c r="F40" s="157" t="s">
        <v>32</v>
      </c>
      <c r="G40" s="158" t="s">
        <v>33</v>
      </c>
      <c r="H40" s="157" t="s">
        <v>54</v>
      </c>
      <c r="I40" s="157" t="s">
        <v>74</v>
      </c>
      <c r="J40" s="157" t="s">
        <v>116</v>
      </c>
    </row>
    <row r="41" spans="2:10" ht="54" customHeight="1" thickBot="1">
      <c r="B41" s="159" t="s">
        <v>109</v>
      </c>
      <c r="C41" s="159" t="s">
        <v>12</v>
      </c>
      <c r="D41" s="159" t="s">
        <v>11</v>
      </c>
      <c r="E41" s="160" t="s">
        <v>13</v>
      </c>
      <c r="F41" s="160" t="s">
        <v>14</v>
      </c>
      <c r="G41" s="160" t="s">
        <v>114</v>
      </c>
      <c r="H41" s="160" t="s">
        <v>113</v>
      </c>
      <c r="I41" s="160" t="s">
        <v>162</v>
      </c>
      <c r="J41" s="160" t="s">
        <v>163</v>
      </c>
    </row>
    <row r="42" spans="2:10" ht="33" customHeight="1" thickBot="1">
      <c r="B42" s="170" t="s">
        <v>34</v>
      </c>
      <c r="C42" s="30" t="s">
        <v>112</v>
      </c>
      <c r="D42" s="167" t="s">
        <v>111</v>
      </c>
      <c r="E42" s="168">
        <v>5</v>
      </c>
      <c r="F42" s="168">
        <v>3</v>
      </c>
      <c r="G42" s="168"/>
      <c r="H42" s="168" t="s">
        <v>128</v>
      </c>
      <c r="I42" s="168"/>
      <c r="J42" s="169">
        <v>15000</v>
      </c>
    </row>
    <row r="43" spans="2:11" ht="25.5" customHeight="1" thickTop="1">
      <c r="B43" s="17" t="s">
        <v>35</v>
      </c>
      <c r="C43" s="117"/>
      <c r="D43" s="18" t="s">
        <v>15</v>
      </c>
      <c r="E43" s="17">
        <f aca="true" t="shared" si="2" ref="E43:J43">SUM(E42:E42)</f>
        <v>5</v>
      </c>
      <c r="F43" s="17">
        <f t="shared" si="2"/>
        <v>3</v>
      </c>
      <c r="G43" s="17"/>
      <c r="H43" s="17"/>
      <c r="I43" s="17"/>
      <c r="J43" s="108">
        <f t="shared" si="2"/>
        <v>15000</v>
      </c>
      <c r="K43" s="2" t="s">
        <v>194</v>
      </c>
    </row>
    <row r="44" spans="2:10" ht="51.75" customHeight="1">
      <c r="B44" s="2"/>
      <c r="D44" s="47"/>
      <c r="E44" s="47"/>
      <c r="F44" s="47"/>
      <c r="G44" s="47"/>
      <c r="H44" s="47"/>
      <c r="I44" s="44"/>
      <c r="J44" s="44"/>
    </row>
    <row r="45" spans="2:10" ht="15.75">
      <c r="B45" s="109" t="s">
        <v>99</v>
      </c>
      <c r="C45" s="64"/>
      <c r="D45" s="9"/>
      <c r="E45" s="9"/>
      <c r="F45" s="9"/>
      <c r="G45" s="9"/>
      <c r="H45" s="9"/>
      <c r="I45" s="64"/>
      <c r="J45" s="64"/>
    </row>
    <row r="46" spans="2:10" ht="12.75">
      <c r="B46" s="66" t="s">
        <v>18</v>
      </c>
      <c r="C46" s="66"/>
      <c r="D46" s="63"/>
      <c r="E46" s="63"/>
      <c r="F46" s="63"/>
      <c r="G46" s="63"/>
      <c r="H46" s="63"/>
      <c r="I46" s="66"/>
      <c r="J46" s="66"/>
    </row>
    <row r="47" spans="2:10" ht="12.75">
      <c r="B47" s="39"/>
      <c r="C47" s="65"/>
      <c r="D47" s="9"/>
      <c r="E47" s="9"/>
      <c r="F47" s="9"/>
      <c r="G47" s="9"/>
      <c r="H47" s="9"/>
      <c r="I47" s="65"/>
      <c r="J47" s="65"/>
    </row>
    <row r="48" spans="2:10" s="5" customFormat="1" ht="12.75">
      <c r="B48" s="156" t="s">
        <v>94</v>
      </c>
      <c r="C48" s="157" t="s">
        <v>29</v>
      </c>
      <c r="D48" s="157" t="s">
        <v>30</v>
      </c>
      <c r="E48" s="157" t="s">
        <v>31</v>
      </c>
      <c r="F48" s="157" t="s">
        <v>32</v>
      </c>
      <c r="G48" s="158" t="s">
        <v>33</v>
      </c>
      <c r="H48" s="158" t="s">
        <v>54</v>
      </c>
      <c r="I48" s="157" t="s">
        <v>74</v>
      </c>
      <c r="J48" s="157" t="s">
        <v>116</v>
      </c>
    </row>
    <row r="49" spans="2:10" ht="51" customHeight="1" thickBot="1">
      <c r="B49" s="159" t="s">
        <v>109</v>
      </c>
      <c r="C49" s="159" t="s">
        <v>12</v>
      </c>
      <c r="D49" s="159" t="s">
        <v>11</v>
      </c>
      <c r="E49" s="160" t="s">
        <v>16</v>
      </c>
      <c r="F49" s="160" t="s">
        <v>14</v>
      </c>
      <c r="G49" s="160" t="s">
        <v>61</v>
      </c>
      <c r="H49" s="160" t="s">
        <v>114</v>
      </c>
      <c r="I49" s="160" t="s">
        <v>162</v>
      </c>
      <c r="J49" s="160" t="s">
        <v>163</v>
      </c>
    </row>
    <row r="50" spans="2:10" ht="25.5" customHeight="1">
      <c r="B50" s="132" t="s">
        <v>34</v>
      </c>
      <c r="C50" s="101"/>
      <c r="D50" s="103" t="s">
        <v>164</v>
      </c>
      <c r="E50" s="102"/>
      <c r="F50" s="102"/>
      <c r="G50" s="102"/>
      <c r="H50" s="102"/>
      <c r="I50" s="102"/>
      <c r="J50" s="119"/>
    </row>
    <row r="51" spans="2:10" ht="25.5" customHeight="1">
      <c r="B51" s="181" t="s">
        <v>35</v>
      </c>
      <c r="C51" s="133"/>
      <c r="D51" s="148" t="s">
        <v>84</v>
      </c>
      <c r="E51" s="134"/>
      <c r="F51" s="134"/>
      <c r="G51" s="134" t="s">
        <v>193</v>
      </c>
      <c r="H51" s="134"/>
      <c r="I51" s="134"/>
      <c r="J51" s="135"/>
    </row>
    <row r="52" spans="2:11" ht="25.5" customHeight="1">
      <c r="B52" s="181" t="s">
        <v>36</v>
      </c>
      <c r="C52" s="133"/>
      <c r="D52" s="104" t="s">
        <v>152</v>
      </c>
      <c r="E52" s="134"/>
      <c r="F52" s="134"/>
      <c r="G52" s="134"/>
      <c r="H52" s="134"/>
      <c r="I52" s="134"/>
      <c r="J52" s="135"/>
      <c r="K52" s="2">
        <v>7500</v>
      </c>
    </row>
    <row r="53" spans="2:10" ht="25.5" customHeight="1">
      <c r="B53" s="132" t="s">
        <v>37</v>
      </c>
      <c r="C53" s="96"/>
      <c r="D53" s="106" t="s">
        <v>195</v>
      </c>
      <c r="E53" s="98"/>
      <c r="F53" s="98"/>
      <c r="G53" s="98"/>
      <c r="H53" s="98"/>
      <c r="I53" s="98"/>
      <c r="J53" s="193">
        <v>5000</v>
      </c>
    </row>
    <row r="54" spans="2:10" ht="25.5" customHeight="1">
      <c r="B54" s="181" t="s">
        <v>38</v>
      </c>
      <c r="C54" s="190"/>
      <c r="D54" s="106" t="s">
        <v>196</v>
      </c>
      <c r="E54" s="191"/>
      <c r="F54" s="191"/>
      <c r="G54" s="191"/>
      <c r="H54" s="191"/>
      <c r="I54" s="191"/>
      <c r="J54" s="192">
        <v>2500</v>
      </c>
    </row>
    <row r="55" spans="2:10" ht="25.5" customHeight="1" thickBot="1">
      <c r="B55" s="162" t="s">
        <v>39</v>
      </c>
      <c r="C55" s="13"/>
      <c r="D55" s="105" t="s">
        <v>150</v>
      </c>
      <c r="E55" s="99"/>
      <c r="F55" s="99"/>
      <c r="G55" s="99"/>
      <c r="H55" s="99"/>
      <c r="I55" s="99"/>
      <c r="J55" s="121"/>
    </row>
    <row r="56" spans="2:11" s="5" customFormat="1" ht="25.5" customHeight="1" thickTop="1">
      <c r="B56" s="132" t="s">
        <v>40</v>
      </c>
      <c r="C56" s="117"/>
      <c r="D56" s="18" t="s">
        <v>15</v>
      </c>
      <c r="E56" s="17"/>
      <c r="F56" s="17"/>
      <c r="G56" s="17"/>
      <c r="H56" s="17"/>
      <c r="I56" s="17"/>
      <c r="J56" s="108">
        <f>SUM(J50:J55)</f>
        <v>7500</v>
      </c>
      <c r="K56" s="187">
        <f>25000-J56</f>
        <v>17500</v>
      </c>
    </row>
    <row r="57" spans="2:10" s="5" customFormat="1" ht="53.25" customHeight="1">
      <c r="B57" s="23"/>
      <c r="C57" s="22"/>
      <c r="D57" s="23"/>
      <c r="E57" s="23"/>
      <c r="F57" s="23"/>
      <c r="G57" s="24"/>
      <c r="H57" s="24"/>
      <c r="I57" s="24"/>
      <c r="J57" s="11"/>
    </row>
    <row r="58" spans="2:10" ht="15.75">
      <c r="B58" s="109" t="s">
        <v>98</v>
      </c>
      <c r="C58" s="64"/>
      <c r="D58" s="9"/>
      <c r="E58" s="9"/>
      <c r="F58" s="9"/>
      <c r="G58" s="9"/>
      <c r="H58" s="9"/>
      <c r="I58" s="64"/>
      <c r="J58" s="64"/>
    </row>
    <row r="59" spans="2:10" ht="12.75">
      <c r="B59" s="39"/>
      <c r="C59" s="65"/>
      <c r="D59" s="9"/>
      <c r="E59" s="9"/>
      <c r="F59" s="9"/>
      <c r="G59" s="9"/>
      <c r="H59" s="9"/>
      <c r="I59" s="65"/>
      <c r="J59" s="65"/>
    </row>
    <row r="60" spans="2:10" s="19" customFormat="1" ht="12.75">
      <c r="B60" s="156" t="s">
        <v>94</v>
      </c>
      <c r="C60" s="157" t="s">
        <v>29</v>
      </c>
      <c r="D60" s="157" t="s">
        <v>30</v>
      </c>
      <c r="E60" s="157" t="s">
        <v>31</v>
      </c>
      <c r="F60" s="157" t="s">
        <v>32</v>
      </c>
      <c r="G60" s="158" t="s">
        <v>33</v>
      </c>
      <c r="H60" s="158" t="s">
        <v>54</v>
      </c>
      <c r="I60" s="157" t="s">
        <v>74</v>
      </c>
      <c r="J60" s="157" t="s">
        <v>116</v>
      </c>
    </row>
    <row r="61" spans="2:10" ht="51" customHeight="1" thickBot="1">
      <c r="B61" s="159" t="s">
        <v>109</v>
      </c>
      <c r="C61" s="159" t="s">
        <v>12</v>
      </c>
      <c r="D61" s="159" t="s">
        <v>11</v>
      </c>
      <c r="E61" s="160" t="s">
        <v>16</v>
      </c>
      <c r="F61" s="160" t="s">
        <v>14</v>
      </c>
      <c r="G61" s="161" t="s">
        <v>17</v>
      </c>
      <c r="H61" s="161" t="s">
        <v>114</v>
      </c>
      <c r="I61" s="160" t="s">
        <v>162</v>
      </c>
      <c r="J61" s="160" t="s">
        <v>163</v>
      </c>
    </row>
    <row r="62" spans="2:10" ht="35.25" customHeight="1">
      <c r="B62" s="97" t="s">
        <v>34</v>
      </c>
      <c r="C62" s="100" t="s">
        <v>92</v>
      </c>
      <c r="D62" s="106" t="s">
        <v>87</v>
      </c>
      <c r="E62" s="97">
        <v>6</v>
      </c>
      <c r="F62" s="97"/>
      <c r="G62" s="136" t="s">
        <v>172</v>
      </c>
      <c r="H62" s="136" t="s">
        <v>120</v>
      </c>
      <c r="I62" s="97"/>
      <c r="J62" s="137">
        <v>17000</v>
      </c>
    </row>
    <row r="63" spans="2:10" ht="45" customHeight="1">
      <c r="B63" s="97" t="s">
        <v>35</v>
      </c>
      <c r="C63" s="100">
        <v>32086</v>
      </c>
      <c r="D63" s="106" t="s">
        <v>152</v>
      </c>
      <c r="E63" s="97"/>
      <c r="F63" s="97"/>
      <c r="G63" s="98" t="s">
        <v>170</v>
      </c>
      <c r="H63" s="136"/>
      <c r="I63" s="97"/>
      <c r="J63" s="137">
        <v>15000</v>
      </c>
    </row>
    <row r="64" spans="2:10" ht="35.25" customHeight="1">
      <c r="B64" s="98" t="s">
        <v>36</v>
      </c>
      <c r="C64" s="96">
        <v>32422</v>
      </c>
      <c r="D64" s="104" t="s">
        <v>103</v>
      </c>
      <c r="E64" s="96">
        <v>10</v>
      </c>
      <c r="F64" s="96"/>
      <c r="G64" s="98" t="s">
        <v>104</v>
      </c>
      <c r="H64" s="98" t="s">
        <v>115</v>
      </c>
      <c r="I64" s="98"/>
      <c r="J64" s="138">
        <v>2000</v>
      </c>
    </row>
    <row r="65" spans="2:10" ht="35.25" customHeight="1">
      <c r="B65" s="97" t="s">
        <v>37</v>
      </c>
      <c r="C65" s="100"/>
      <c r="D65" s="106" t="s">
        <v>90</v>
      </c>
      <c r="E65" s="97"/>
      <c r="F65" s="97"/>
      <c r="G65" s="97" t="s">
        <v>186</v>
      </c>
      <c r="H65" s="97"/>
      <c r="I65" s="97"/>
      <c r="J65" s="137">
        <v>7000</v>
      </c>
    </row>
    <row r="66" spans="2:10" ht="35.25" customHeight="1">
      <c r="B66" s="97" t="s">
        <v>39</v>
      </c>
      <c r="C66" s="100" t="s">
        <v>176</v>
      </c>
      <c r="D66" s="106" t="s">
        <v>168</v>
      </c>
      <c r="E66" s="97"/>
      <c r="F66" s="97"/>
      <c r="G66" s="97" t="s">
        <v>149</v>
      </c>
      <c r="H66" s="97"/>
      <c r="I66" s="97"/>
      <c r="J66" s="137">
        <v>8000</v>
      </c>
    </row>
    <row r="67" spans="2:10" ht="35.25" customHeight="1">
      <c r="B67" s="97" t="s">
        <v>40</v>
      </c>
      <c r="C67" s="100" t="s">
        <v>177</v>
      </c>
      <c r="D67" s="106" t="s">
        <v>169</v>
      </c>
      <c r="E67" s="97"/>
      <c r="F67" s="97"/>
      <c r="G67" s="97" t="s">
        <v>149</v>
      </c>
      <c r="H67" s="97"/>
      <c r="I67" s="97"/>
      <c r="J67" s="137">
        <v>0</v>
      </c>
    </row>
    <row r="68" spans="2:10" ht="35.25" customHeight="1">
      <c r="B68" s="97" t="s">
        <v>41</v>
      </c>
      <c r="C68" s="100">
        <v>32058</v>
      </c>
      <c r="D68" s="106" t="s">
        <v>151</v>
      </c>
      <c r="E68" s="97">
        <v>50</v>
      </c>
      <c r="F68" s="97">
        <v>3</v>
      </c>
      <c r="G68" s="97" t="s">
        <v>154</v>
      </c>
      <c r="H68" s="97" t="s">
        <v>115</v>
      </c>
      <c r="I68" s="97"/>
      <c r="J68" s="137">
        <v>12400</v>
      </c>
    </row>
    <row r="69" spans="2:10" ht="45.75" customHeight="1">
      <c r="B69" s="98" t="s">
        <v>42</v>
      </c>
      <c r="C69" s="96" t="s">
        <v>106</v>
      </c>
      <c r="D69" s="104" t="s">
        <v>105</v>
      </c>
      <c r="E69" s="98">
        <v>6</v>
      </c>
      <c r="F69" s="98">
        <v>1</v>
      </c>
      <c r="G69" s="98" t="s">
        <v>159</v>
      </c>
      <c r="H69" s="98" t="s">
        <v>121</v>
      </c>
      <c r="I69" s="98"/>
      <c r="J69" s="138">
        <v>5000</v>
      </c>
    </row>
    <row r="70" spans="2:10" ht="28.5" customHeight="1">
      <c r="B70" s="97" t="s">
        <v>43</v>
      </c>
      <c r="C70" s="96"/>
      <c r="D70" s="104" t="s">
        <v>118</v>
      </c>
      <c r="E70" s="98"/>
      <c r="F70" s="98"/>
      <c r="G70" s="98"/>
      <c r="H70" s="98"/>
      <c r="I70" s="138">
        <v>15938</v>
      </c>
      <c r="J70" s="138"/>
    </row>
    <row r="71" spans="2:10" ht="28.5" customHeight="1" thickBot="1">
      <c r="B71" s="99" t="s">
        <v>44</v>
      </c>
      <c r="C71" s="13"/>
      <c r="D71" s="105" t="s">
        <v>192</v>
      </c>
      <c r="E71" s="99"/>
      <c r="F71" s="99"/>
      <c r="G71" s="99"/>
      <c r="H71" s="99"/>
      <c r="I71" s="164">
        <v>39846</v>
      </c>
      <c r="J71" s="164"/>
    </row>
    <row r="72" spans="2:10" s="186" customFormat="1" ht="28.5" customHeight="1" thickTop="1">
      <c r="B72" s="185" t="s">
        <v>45</v>
      </c>
      <c r="C72" s="17"/>
      <c r="D72" s="18" t="s">
        <v>15</v>
      </c>
      <c r="E72" s="17">
        <f>SUM(E62:E69)</f>
        <v>72</v>
      </c>
      <c r="F72" s="17">
        <f>SUM(F62:F69)</f>
        <v>4</v>
      </c>
      <c r="G72" s="17"/>
      <c r="H72" s="17"/>
      <c r="I72" s="108">
        <f>SUM(I62:I71)</f>
        <v>55784</v>
      </c>
      <c r="J72" s="108">
        <f>SUM(J62:J71)</f>
        <v>66400</v>
      </c>
    </row>
    <row r="73" spans="2:10" ht="57" customHeight="1" hidden="1">
      <c r="B73" s="40"/>
      <c r="C73" s="27"/>
      <c r="D73" s="15"/>
      <c r="E73" s="10"/>
      <c r="F73" s="10"/>
      <c r="G73" s="15"/>
      <c r="H73" s="15"/>
      <c r="I73" s="10"/>
      <c r="J73" s="10"/>
    </row>
    <row r="74" spans="2:10" ht="15.75" hidden="1">
      <c r="B74" s="109" t="s">
        <v>171</v>
      </c>
      <c r="C74" s="64"/>
      <c r="D74" s="9"/>
      <c r="E74" s="9"/>
      <c r="F74" s="9"/>
      <c r="G74" s="9"/>
      <c r="H74" s="9"/>
      <c r="I74" s="64"/>
      <c r="J74" s="64"/>
    </row>
    <row r="75" spans="2:10" ht="12.75" hidden="1">
      <c r="B75" s="39"/>
      <c r="C75" s="65"/>
      <c r="D75" s="9"/>
      <c r="E75" s="9"/>
      <c r="F75" s="9"/>
      <c r="G75" s="9"/>
      <c r="H75" s="9"/>
      <c r="I75" s="65"/>
      <c r="J75" s="65"/>
    </row>
    <row r="76" spans="2:10" s="41" customFormat="1" ht="12.75" hidden="1">
      <c r="B76" s="156" t="s">
        <v>94</v>
      </c>
      <c r="C76" s="157" t="s">
        <v>29</v>
      </c>
      <c r="D76" s="157" t="s">
        <v>30</v>
      </c>
      <c r="E76" s="157" t="s">
        <v>31</v>
      </c>
      <c r="F76" s="157" t="s">
        <v>32</v>
      </c>
      <c r="G76" s="229" t="s">
        <v>33</v>
      </c>
      <c r="H76" s="230"/>
      <c r="I76" s="157" t="s">
        <v>54</v>
      </c>
      <c r="J76" s="157" t="s">
        <v>74</v>
      </c>
    </row>
    <row r="77" spans="2:10" ht="39" hidden="1" thickBot="1">
      <c r="B77" s="159" t="s">
        <v>109</v>
      </c>
      <c r="C77" s="159" t="s">
        <v>12</v>
      </c>
      <c r="D77" s="159" t="s">
        <v>11</v>
      </c>
      <c r="E77" s="160" t="s">
        <v>16</v>
      </c>
      <c r="F77" s="160" t="s">
        <v>14</v>
      </c>
      <c r="G77" s="233" t="s">
        <v>17</v>
      </c>
      <c r="H77" s="234"/>
      <c r="I77" s="160" t="s">
        <v>162</v>
      </c>
      <c r="J77" s="160" t="s">
        <v>163</v>
      </c>
    </row>
    <row r="78" spans="2:10" ht="12.75" hidden="1">
      <c r="B78" s="101"/>
      <c r="C78" s="101"/>
      <c r="D78" s="103"/>
      <c r="E78" s="102"/>
      <c r="F78" s="102"/>
      <c r="G78" s="17"/>
      <c r="H78" s="17"/>
      <c r="I78" s="102"/>
      <c r="J78" s="175"/>
    </row>
    <row r="79" spans="2:10" ht="12.75" hidden="1">
      <c r="B79" s="17" t="s">
        <v>38</v>
      </c>
      <c r="C79" s="117"/>
      <c r="D79" s="18" t="s">
        <v>15</v>
      </c>
      <c r="E79" s="17"/>
      <c r="F79" s="17"/>
      <c r="G79" s="17"/>
      <c r="H79" s="17"/>
      <c r="I79" s="17"/>
      <c r="J79" s="108"/>
    </row>
    <row r="80" spans="2:10" ht="48" customHeight="1">
      <c r="B80" s="23"/>
      <c r="C80" s="28"/>
      <c r="D80" s="9"/>
      <c r="E80" s="10"/>
      <c r="F80" s="10"/>
      <c r="G80" s="10"/>
      <c r="H80" s="10"/>
      <c r="I80" s="12"/>
      <c r="J80" s="12"/>
    </row>
    <row r="81" spans="2:10" ht="15.75">
      <c r="B81" s="109" t="s">
        <v>97</v>
      </c>
      <c r="C81" s="64"/>
      <c r="D81" s="9"/>
      <c r="E81" s="9"/>
      <c r="F81" s="9"/>
      <c r="G81" s="9"/>
      <c r="H81" s="9"/>
      <c r="I81" s="64"/>
      <c r="J81" s="64"/>
    </row>
    <row r="82" spans="2:10" ht="12.75">
      <c r="B82" s="39"/>
      <c r="C82" s="65"/>
      <c r="D82" s="9"/>
      <c r="E82" s="9"/>
      <c r="F82" s="9"/>
      <c r="G82" s="9"/>
      <c r="H82" s="9"/>
      <c r="I82" s="65"/>
      <c r="J82" s="65"/>
    </row>
    <row r="83" spans="2:10" s="6" customFormat="1" ht="12.75">
      <c r="B83" s="156" t="s">
        <v>94</v>
      </c>
      <c r="C83" s="157" t="s">
        <v>29</v>
      </c>
      <c r="D83" s="157" t="s">
        <v>30</v>
      </c>
      <c r="E83" s="157" t="s">
        <v>31</v>
      </c>
      <c r="F83" s="157" t="s">
        <v>32</v>
      </c>
      <c r="G83" s="158" t="s">
        <v>33</v>
      </c>
      <c r="H83" s="158" t="s">
        <v>54</v>
      </c>
      <c r="I83" s="157" t="s">
        <v>74</v>
      </c>
      <c r="J83" s="157" t="s">
        <v>116</v>
      </c>
    </row>
    <row r="84" spans="2:10" ht="36.75" customHeight="1" thickBot="1">
      <c r="B84" s="159" t="s">
        <v>109</v>
      </c>
      <c r="C84" s="159" t="s">
        <v>12</v>
      </c>
      <c r="D84" s="159" t="s">
        <v>11</v>
      </c>
      <c r="E84" s="160" t="s">
        <v>16</v>
      </c>
      <c r="F84" s="160" t="s">
        <v>14</v>
      </c>
      <c r="G84" s="161" t="s">
        <v>17</v>
      </c>
      <c r="H84" s="161" t="s">
        <v>114</v>
      </c>
      <c r="I84" s="160" t="s">
        <v>158</v>
      </c>
      <c r="J84" s="160" t="s">
        <v>78</v>
      </c>
    </row>
    <row r="85" spans="2:10" ht="25.5">
      <c r="B85" s="140" t="s">
        <v>34</v>
      </c>
      <c r="C85" s="101">
        <v>31751</v>
      </c>
      <c r="D85" s="141" t="s">
        <v>86</v>
      </c>
      <c r="E85" s="102">
        <v>11</v>
      </c>
      <c r="F85" s="102">
        <v>2</v>
      </c>
      <c r="G85" s="102" t="s">
        <v>88</v>
      </c>
      <c r="H85" s="102" t="s">
        <v>115</v>
      </c>
      <c r="I85" s="102"/>
      <c r="J85" s="139">
        <v>5000</v>
      </c>
    </row>
    <row r="86" spans="2:10" ht="25.5">
      <c r="B86" s="142">
        <v>2</v>
      </c>
      <c r="C86" s="133">
        <v>32050</v>
      </c>
      <c r="D86" s="143" t="s">
        <v>90</v>
      </c>
      <c r="E86" s="134">
        <v>105</v>
      </c>
      <c r="F86" s="134">
        <v>1</v>
      </c>
      <c r="G86" s="134" t="s">
        <v>88</v>
      </c>
      <c r="H86" s="134" t="s">
        <v>117</v>
      </c>
      <c r="I86" s="134"/>
      <c r="J86" s="144">
        <v>0</v>
      </c>
    </row>
    <row r="87" spans="2:10" ht="25.5">
      <c r="B87" s="34">
        <v>3</v>
      </c>
      <c r="C87" s="96">
        <v>32052</v>
      </c>
      <c r="D87" s="145" t="s">
        <v>84</v>
      </c>
      <c r="E87" s="98">
        <v>53</v>
      </c>
      <c r="F87" s="98">
        <v>3</v>
      </c>
      <c r="G87" s="98" t="s">
        <v>88</v>
      </c>
      <c r="H87" s="98" t="s">
        <v>117</v>
      </c>
      <c r="I87" s="98"/>
      <c r="J87" s="144">
        <v>0</v>
      </c>
    </row>
    <row r="88" spans="2:10" ht="26.25" thickBot="1">
      <c r="B88" s="35">
        <v>4</v>
      </c>
      <c r="C88" s="13">
        <v>32558</v>
      </c>
      <c r="D88" s="146" t="s">
        <v>93</v>
      </c>
      <c r="E88" s="99">
        <v>3</v>
      </c>
      <c r="F88" s="99"/>
      <c r="G88" s="99" t="s">
        <v>88</v>
      </c>
      <c r="H88" s="99" t="s">
        <v>115</v>
      </c>
      <c r="I88" s="99"/>
      <c r="J88" s="16">
        <v>5000</v>
      </c>
    </row>
    <row r="89" spans="2:10" ht="32.25" customHeight="1" thickTop="1">
      <c r="B89" s="17">
        <v>6</v>
      </c>
      <c r="C89" s="117"/>
      <c r="D89" s="18" t="s">
        <v>15</v>
      </c>
      <c r="E89" s="17">
        <f>SUM(E85:E88)</f>
        <v>172</v>
      </c>
      <c r="F89" s="17">
        <f>SUM(F85:F88)</f>
        <v>6</v>
      </c>
      <c r="G89" s="17"/>
      <c r="H89" s="17"/>
      <c r="I89" s="17"/>
      <c r="J89" s="108">
        <f>SUM(J85:J88)</f>
        <v>10000</v>
      </c>
    </row>
    <row r="90" spans="2:10" ht="52.5" customHeight="1" hidden="1">
      <c r="B90" s="23"/>
      <c r="C90" s="9"/>
      <c r="D90" s="9"/>
      <c r="E90" s="9"/>
      <c r="F90" s="9"/>
      <c r="G90" s="10"/>
      <c r="H90" s="10"/>
      <c r="I90" s="10"/>
      <c r="J90" s="11"/>
    </row>
    <row r="91" spans="2:10" ht="15.75" hidden="1">
      <c r="B91" s="109" t="s">
        <v>96</v>
      </c>
      <c r="C91" s="64"/>
      <c r="D91" s="9"/>
      <c r="E91" s="9"/>
      <c r="F91" s="9"/>
      <c r="G91" s="9"/>
      <c r="H91" s="9"/>
      <c r="I91" s="64"/>
      <c r="J91" s="64"/>
    </row>
    <row r="92" spans="2:10" ht="12.75" hidden="1">
      <c r="B92" s="8"/>
      <c r="C92" s="8"/>
      <c r="D92" s="10"/>
      <c r="E92" s="10"/>
      <c r="F92" s="10"/>
      <c r="G92" s="10"/>
      <c r="H92" s="10"/>
      <c r="I92" s="8"/>
      <c r="J92" s="8"/>
    </row>
    <row r="93" spans="2:10" ht="12.75" hidden="1">
      <c r="B93" s="156" t="s">
        <v>94</v>
      </c>
      <c r="C93" s="157" t="s">
        <v>29</v>
      </c>
      <c r="D93" s="157" t="s">
        <v>30</v>
      </c>
      <c r="E93" s="157" t="s">
        <v>31</v>
      </c>
      <c r="F93" s="157" t="s">
        <v>32</v>
      </c>
      <c r="G93" s="158" t="s">
        <v>33</v>
      </c>
      <c r="H93" s="158" t="s">
        <v>54</v>
      </c>
      <c r="I93" s="157" t="s">
        <v>74</v>
      </c>
      <c r="J93" s="157" t="s">
        <v>116</v>
      </c>
    </row>
    <row r="94" spans="2:10" ht="39" hidden="1" thickBot="1">
      <c r="B94" s="159" t="s">
        <v>109</v>
      </c>
      <c r="C94" s="159" t="s">
        <v>12</v>
      </c>
      <c r="D94" s="159" t="s">
        <v>11</v>
      </c>
      <c r="E94" s="160" t="s">
        <v>16</v>
      </c>
      <c r="F94" s="160" t="s">
        <v>14</v>
      </c>
      <c r="G94" s="161" t="s">
        <v>17</v>
      </c>
      <c r="H94" s="161" t="s">
        <v>114</v>
      </c>
      <c r="I94" s="160" t="s">
        <v>162</v>
      </c>
      <c r="J94" s="160" t="s">
        <v>163</v>
      </c>
    </row>
    <row r="95" spans="2:10" ht="12.75" hidden="1">
      <c r="B95" s="74" t="s">
        <v>34</v>
      </c>
      <c r="C95" s="101"/>
      <c r="D95" s="103"/>
      <c r="E95" s="102"/>
      <c r="F95" s="102"/>
      <c r="G95" s="98"/>
      <c r="H95" s="98"/>
      <c r="I95" s="102"/>
      <c r="J95" s="175"/>
    </row>
    <row r="96" spans="2:10" ht="12.75" hidden="1">
      <c r="B96" s="37" t="s">
        <v>35</v>
      </c>
      <c r="C96" s="100"/>
      <c r="D96" s="107"/>
      <c r="E96" s="98"/>
      <c r="F96" s="98"/>
      <c r="G96" s="98"/>
      <c r="H96" s="98"/>
      <c r="I96" s="98"/>
      <c r="J96" s="174"/>
    </row>
    <row r="97" spans="2:10" ht="13.5" hidden="1" thickBot="1">
      <c r="B97" s="35" t="s">
        <v>36</v>
      </c>
      <c r="C97" s="99"/>
      <c r="D97" s="105"/>
      <c r="E97" s="13"/>
      <c r="F97" s="13"/>
      <c r="G97" s="16"/>
      <c r="H97" s="16"/>
      <c r="I97" s="16"/>
      <c r="J97" s="120"/>
    </row>
    <row r="98" spans="2:10" ht="13.5" hidden="1" thickTop="1">
      <c r="B98" s="17" t="s">
        <v>37</v>
      </c>
      <c r="C98" s="117"/>
      <c r="D98" s="18" t="s">
        <v>15</v>
      </c>
      <c r="E98" s="17"/>
      <c r="F98" s="17"/>
      <c r="G98" s="17"/>
      <c r="H98" s="17"/>
      <c r="I98" s="17"/>
      <c r="J98" s="108"/>
    </row>
    <row r="99" spans="2:10" ht="40.5" customHeight="1">
      <c r="B99" s="38"/>
      <c r="C99" s="9"/>
      <c r="D99" s="9"/>
      <c r="E99" s="10"/>
      <c r="F99" s="10"/>
      <c r="G99" s="10"/>
      <c r="H99" s="10"/>
      <c r="I99" s="10"/>
      <c r="J99" s="11"/>
    </row>
    <row r="100" spans="2:10" ht="15.75">
      <c r="B100" s="109" t="s">
        <v>75</v>
      </c>
      <c r="C100" s="66"/>
      <c r="D100" s="9"/>
      <c r="E100" s="9"/>
      <c r="F100" s="9"/>
      <c r="G100" s="9"/>
      <c r="H100" s="9"/>
      <c r="I100" s="64"/>
      <c r="J100" s="64"/>
    </row>
    <row r="101" spans="2:9" ht="12.75">
      <c r="B101" s="2"/>
      <c r="D101" s="45"/>
      <c r="I101" s="2"/>
    </row>
    <row r="102" spans="2:10" ht="12.75">
      <c r="B102" s="156" t="s">
        <v>94</v>
      </c>
      <c r="C102" s="157" t="s">
        <v>29</v>
      </c>
      <c r="D102" s="157" t="s">
        <v>30</v>
      </c>
      <c r="E102" s="157" t="s">
        <v>31</v>
      </c>
      <c r="F102" s="157" t="s">
        <v>32</v>
      </c>
      <c r="G102" s="229" t="s">
        <v>33</v>
      </c>
      <c r="H102" s="230"/>
      <c r="I102" s="157" t="s">
        <v>74</v>
      </c>
      <c r="J102" s="157" t="s">
        <v>116</v>
      </c>
    </row>
    <row r="103" spans="2:10" ht="50.25" customHeight="1" thickBot="1">
      <c r="B103" s="159" t="s">
        <v>109</v>
      </c>
      <c r="C103" s="159" t="s">
        <v>12</v>
      </c>
      <c r="D103" s="159" t="s">
        <v>11</v>
      </c>
      <c r="E103" s="160" t="s">
        <v>16</v>
      </c>
      <c r="F103" s="160" t="s">
        <v>14</v>
      </c>
      <c r="G103" s="233" t="s">
        <v>17</v>
      </c>
      <c r="H103" s="234"/>
      <c r="I103" s="160" t="s">
        <v>162</v>
      </c>
      <c r="J103" s="160" t="s">
        <v>163</v>
      </c>
    </row>
    <row r="104" spans="2:12" s="202" customFormat="1" ht="27" customHeight="1">
      <c r="B104" s="101" t="s">
        <v>34</v>
      </c>
      <c r="C104" s="96">
        <v>32553</v>
      </c>
      <c r="D104" s="103" t="s">
        <v>129</v>
      </c>
      <c r="E104" s="102"/>
      <c r="F104" s="102"/>
      <c r="G104" s="231" t="s">
        <v>143</v>
      </c>
      <c r="H104" s="232"/>
      <c r="I104" s="102"/>
      <c r="J104" s="119">
        <v>500</v>
      </c>
      <c r="L104" s="202" t="s">
        <v>166</v>
      </c>
    </row>
    <row r="105" spans="2:12" s="202" customFormat="1" ht="27" customHeight="1">
      <c r="B105" s="133" t="s">
        <v>35</v>
      </c>
      <c r="C105" s="149">
        <v>32601</v>
      </c>
      <c r="D105" s="148" t="s">
        <v>132</v>
      </c>
      <c r="E105" s="134"/>
      <c r="F105" s="134"/>
      <c r="G105" s="235" t="s">
        <v>143</v>
      </c>
      <c r="H105" s="236"/>
      <c r="I105" s="134"/>
      <c r="J105" s="135">
        <v>500</v>
      </c>
      <c r="L105" s="202" t="s">
        <v>165</v>
      </c>
    </row>
    <row r="106" spans="2:10" s="202" customFormat="1" ht="27" customHeight="1">
      <c r="B106" s="133" t="s">
        <v>36</v>
      </c>
      <c r="C106" s="149" t="s">
        <v>139</v>
      </c>
      <c r="D106" s="148" t="s">
        <v>133</v>
      </c>
      <c r="E106" s="134"/>
      <c r="F106" s="134"/>
      <c r="G106" s="235" t="s">
        <v>143</v>
      </c>
      <c r="H106" s="236"/>
      <c r="I106" s="134"/>
      <c r="J106" s="135">
        <v>500</v>
      </c>
    </row>
    <row r="107" spans="2:10" s="202" customFormat="1" ht="27" customHeight="1">
      <c r="B107" s="133" t="s">
        <v>37</v>
      </c>
      <c r="C107" s="149" t="s">
        <v>141</v>
      </c>
      <c r="D107" s="148" t="s">
        <v>134</v>
      </c>
      <c r="E107" s="134"/>
      <c r="F107" s="134"/>
      <c r="G107" s="235" t="s">
        <v>143</v>
      </c>
      <c r="H107" s="236"/>
      <c r="I107" s="134"/>
      <c r="J107" s="135">
        <v>500</v>
      </c>
    </row>
    <row r="108" spans="2:10" s="202" customFormat="1" ht="27" customHeight="1">
      <c r="B108" s="133" t="s">
        <v>38</v>
      </c>
      <c r="C108" s="149">
        <v>31102</v>
      </c>
      <c r="D108" s="148" t="s">
        <v>108</v>
      </c>
      <c r="E108" s="134"/>
      <c r="F108" s="134"/>
      <c r="G108" s="235" t="s">
        <v>143</v>
      </c>
      <c r="H108" s="236"/>
      <c r="I108" s="134"/>
      <c r="J108" s="135">
        <v>500</v>
      </c>
    </row>
    <row r="109" spans="2:10" s="202" customFormat="1" ht="27" customHeight="1">
      <c r="B109" s="133" t="s">
        <v>39</v>
      </c>
      <c r="C109" s="149">
        <v>30688</v>
      </c>
      <c r="D109" s="148" t="s">
        <v>91</v>
      </c>
      <c r="E109" s="134"/>
      <c r="F109" s="134"/>
      <c r="G109" s="235" t="s">
        <v>143</v>
      </c>
      <c r="H109" s="236"/>
      <c r="I109" s="134"/>
      <c r="J109" s="135">
        <v>0</v>
      </c>
    </row>
    <row r="110" spans="2:10" s="202" customFormat="1" ht="27" customHeight="1">
      <c r="B110" s="133" t="s">
        <v>40</v>
      </c>
      <c r="C110" s="149">
        <v>32011</v>
      </c>
      <c r="D110" s="148" t="s">
        <v>89</v>
      </c>
      <c r="E110" s="134"/>
      <c r="F110" s="134"/>
      <c r="G110" s="235" t="s">
        <v>143</v>
      </c>
      <c r="H110" s="236"/>
      <c r="I110" s="134"/>
      <c r="J110" s="135">
        <v>0</v>
      </c>
    </row>
    <row r="111" spans="2:12" s="202" customFormat="1" ht="27" customHeight="1">
      <c r="B111" s="133" t="s">
        <v>41</v>
      </c>
      <c r="C111" s="149">
        <v>32443</v>
      </c>
      <c r="D111" s="148" t="s">
        <v>135</v>
      </c>
      <c r="E111" s="134"/>
      <c r="F111" s="134"/>
      <c r="G111" s="235" t="s">
        <v>143</v>
      </c>
      <c r="H111" s="236"/>
      <c r="I111" s="134"/>
      <c r="J111" s="135">
        <v>0</v>
      </c>
      <c r="L111" s="202" t="s">
        <v>167</v>
      </c>
    </row>
    <row r="112" spans="2:12" s="202" customFormat="1" ht="27" customHeight="1">
      <c r="B112" s="133" t="s">
        <v>42</v>
      </c>
      <c r="C112" s="149">
        <v>31152</v>
      </c>
      <c r="D112" s="148" t="s">
        <v>137</v>
      </c>
      <c r="E112" s="134"/>
      <c r="F112" s="134"/>
      <c r="G112" s="235" t="s">
        <v>143</v>
      </c>
      <c r="H112" s="236"/>
      <c r="I112" s="134"/>
      <c r="J112" s="135">
        <v>0</v>
      </c>
      <c r="L112" s="202" t="s">
        <v>165</v>
      </c>
    </row>
    <row r="113" spans="2:10" s="202" customFormat="1" ht="31.5" customHeight="1">
      <c r="B113" s="133" t="s">
        <v>43</v>
      </c>
      <c r="C113" s="149" t="s">
        <v>94</v>
      </c>
      <c r="D113" s="148" t="s">
        <v>199</v>
      </c>
      <c r="E113" s="134"/>
      <c r="F113" s="134"/>
      <c r="G113" s="235" t="s">
        <v>144</v>
      </c>
      <c r="H113" s="236"/>
      <c r="I113" s="134"/>
      <c r="J113" s="135">
        <v>1500</v>
      </c>
    </row>
    <row r="114" spans="2:10" s="202" customFormat="1" ht="28.5" customHeight="1" thickBot="1">
      <c r="B114" s="13" t="s">
        <v>44</v>
      </c>
      <c r="C114" s="163" t="s">
        <v>94</v>
      </c>
      <c r="D114" s="105" t="s">
        <v>200</v>
      </c>
      <c r="E114" s="99"/>
      <c r="F114" s="99"/>
      <c r="G114" s="237" t="s">
        <v>142</v>
      </c>
      <c r="H114" s="238"/>
      <c r="I114" s="99"/>
      <c r="J114" s="121">
        <v>2000</v>
      </c>
    </row>
    <row r="115" spans="2:10" s="202" customFormat="1" ht="30.75" customHeight="1" thickTop="1">
      <c r="B115" s="17" t="s">
        <v>45</v>
      </c>
      <c r="C115" s="117"/>
      <c r="D115" s="18" t="s">
        <v>15</v>
      </c>
      <c r="E115" s="17"/>
      <c r="F115" s="17"/>
      <c r="G115" s="245"/>
      <c r="H115" s="214"/>
      <c r="I115" s="17"/>
      <c r="J115" s="108">
        <f>SUM(J104:J114)</f>
        <v>6000</v>
      </c>
    </row>
    <row r="116" spans="2:10" ht="39.75" customHeight="1" hidden="1">
      <c r="B116" s="7"/>
      <c r="C116" s="67"/>
      <c r="D116" s="68"/>
      <c r="E116" s="68"/>
      <c r="F116" s="68"/>
      <c r="G116" s="68"/>
      <c r="H116" s="68"/>
      <c r="I116" s="67"/>
      <c r="J116" s="67"/>
    </row>
    <row r="117" spans="2:10" ht="15.75" hidden="1">
      <c r="B117" s="109" t="s">
        <v>76</v>
      </c>
      <c r="C117" s="64"/>
      <c r="D117" s="9"/>
      <c r="E117" s="9"/>
      <c r="F117" s="9"/>
      <c r="G117" s="9"/>
      <c r="H117" s="9"/>
      <c r="I117" s="64"/>
      <c r="J117" s="64"/>
    </row>
    <row r="118" spans="2:9" ht="12.75" hidden="1">
      <c r="B118" s="2"/>
      <c r="D118" s="45"/>
      <c r="I118" s="2"/>
    </row>
    <row r="119" spans="2:10" ht="12.75" hidden="1">
      <c r="B119" s="156" t="s">
        <v>94</v>
      </c>
      <c r="C119" s="157" t="s">
        <v>29</v>
      </c>
      <c r="D119" s="157" t="s">
        <v>30</v>
      </c>
      <c r="E119" s="157" t="s">
        <v>31</v>
      </c>
      <c r="F119" s="157" t="s">
        <v>32</v>
      </c>
      <c r="G119" s="158" t="s">
        <v>33</v>
      </c>
      <c r="H119" s="158" t="s">
        <v>54</v>
      </c>
      <c r="I119" s="157" t="s">
        <v>74</v>
      </c>
      <c r="J119" s="157" t="s">
        <v>116</v>
      </c>
    </row>
    <row r="120" spans="2:10" ht="39" hidden="1" thickBot="1">
      <c r="B120" s="159" t="s">
        <v>109</v>
      </c>
      <c r="C120" s="159" t="s">
        <v>12</v>
      </c>
      <c r="D120" s="159" t="s">
        <v>11</v>
      </c>
      <c r="E120" s="160" t="s">
        <v>16</v>
      </c>
      <c r="F120" s="160" t="s">
        <v>14</v>
      </c>
      <c r="G120" s="161" t="s">
        <v>17</v>
      </c>
      <c r="H120" s="161" t="s">
        <v>114</v>
      </c>
      <c r="I120" s="160" t="s">
        <v>162</v>
      </c>
      <c r="J120" s="160" t="s">
        <v>163</v>
      </c>
    </row>
    <row r="121" spans="2:10" ht="13.5" hidden="1" thickBot="1">
      <c r="B121" s="170" t="s">
        <v>34</v>
      </c>
      <c r="C121" s="171"/>
      <c r="D121" s="167"/>
      <c r="E121" s="172"/>
      <c r="F121" s="172"/>
      <c r="G121" s="172"/>
      <c r="H121" s="172"/>
      <c r="I121" s="172"/>
      <c r="J121" s="173"/>
    </row>
    <row r="122" spans="2:10" ht="13.5" hidden="1" thickTop="1">
      <c r="B122" s="17" t="s">
        <v>35</v>
      </c>
      <c r="C122" s="117"/>
      <c r="D122" s="18" t="s">
        <v>15</v>
      </c>
      <c r="E122" s="17"/>
      <c r="F122" s="17"/>
      <c r="G122" s="17"/>
      <c r="H122" s="17"/>
      <c r="I122" s="17"/>
      <c r="J122" s="108">
        <f>SUM(J121:J121)</f>
        <v>0</v>
      </c>
    </row>
    <row r="123" spans="2:10" ht="58.5" customHeight="1">
      <c r="B123" s="7"/>
      <c r="C123" s="67"/>
      <c r="D123" s="68"/>
      <c r="E123" s="68"/>
      <c r="F123" s="68"/>
      <c r="G123" s="68"/>
      <c r="H123" s="68"/>
      <c r="I123" s="67"/>
      <c r="J123" s="67"/>
    </row>
    <row r="124" spans="2:10" ht="15.75">
      <c r="B124" s="109" t="s">
        <v>77</v>
      </c>
      <c r="C124" s="64"/>
      <c r="D124" s="9"/>
      <c r="E124" s="9"/>
      <c r="F124" s="9"/>
      <c r="G124" s="9"/>
      <c r="H124" s="9"/>
      <c r="I124" s="64"/>
      <c r="J124" s="64"/>
    </row>
    <row r="125" spans="2:9" ht="12.75">
      <c r="B125" s="2"/>
      <c r="D125" s="45"/>
      <c r="I125" s="2"/>
    </row>
    <row r="126" spans="2:10" ht="12.75">
      <c r="B126" s="156" t="s">
        <v>94</v>
      </c>
      <c r="C126" s="157" t="s">
        <v>29</v>
      </c>
      <c r="D126" s="157" t="s">
        <v>30</v>
      </c>
      <c r="E126" s="157" t="s">
        <v>31</v>
      </c>
      <c r="F126" s="157" t="s">
        <v>32</v>
      </c>
      <c r="G126" s="158" t="s">
        <v>33</v>
      </c>
      <c r="H126" s="158" t="s">
        <v>54</v>
      </c>
      <c r="I126" s="157" t="s">
        <v>74</v>
      </c>
      <c r="J126" s="157" t="s">
        <v>116</v>
      </c>
    </row>
    <row r="127" spans="2:10" ht="50.25" customHeight="1" thickBot="1">
      <c r="B127" s="159" t="s">
        <v>109</v>
      </c>
      <c r="C127" s="159" t="s">
        <v>12</v>
      </c>
      <c r="D127" s="159" t="s">
        <v>11</v>
      </c>
      <c r="E127" s="160" t="s">
        <v>16</v>
      </c>
      <c r="F127" s="160" t="s">
        <v>14</v>
      </c>
      <c r="G127" s="161" t="s">
        <v>17</v>
      </c>
      <c r="H127" s="161" t="s">
        <v>114</v>
      </c>
      <c r="I127" s="160" t="s">
        <v>162</v>
      </c>
      <c r="J127" s="160" t="s">
        <v>163</v>
      </c>
    </row>
    <row r="128" spans="2:10" s="202" customFormat="1" ht="24.75" customHeight="1" thickBot="1">
      <c r="B128" s="166" t="s">
        <v>34</v>
      </c>
      <c r="C128" s="30"/>
      <c r="D128" s="167" t="s">
        <v>102</v>
      </c>
      <c r="E128" s="168"/>
      <c r="F128" s="168"/>
      <c r="G128" s="168"/>
      <c r="H128" s="168"/>
      <c r="I128" s="168"/>
      <c r="J128" s="169">
        <v>1000</v>
      </c>
    </row>
    <row r="129" spans="2:10" s="202" customFormat="1" ht="21" customHeight="1" thickTop="1">
      <c r="B129" s="17" t="s">
        <v>35</v>
      </c>
      <c r="C129" s="117"/>
      <c r="D129" s="18" t="s">
        <v>15</v>
      </c>
      <c r="E129" s="17"/>
      <c r="F129" s="17"/>
      <c r="G129" s="17"/>
      <c r="H129" s="17"/>
      <c r="I129" s="17"/>
      <c r="J129" s="108">
        <f>SUM(J128:J128)</f>
        <v>1000</v>
      </c>
    </row>
    <row r="130" spans="2:10" ht="12.75">
      <c r="B130" s="7"/>
      <c r="C130" s="67"/>
      <c r="D130" s="68"/>
      <c r="E130" s="68"/>
      <c r="F130" s="68"/>
      <c r="G130" s="68"/>
      <c r="H130" s="68"/>
      <c r="I130" s="67"/>
      <c r="J130" s="67"/>
    </row>
    <row r="131" spans="2:10" ht="34.5" customHeight="1">
      <c r="B131" s="7"/>
      <c r="C131" s="67"/>
      <c r="D131" s="68"/>
      <c r="E131" s="68"/>
      <c r="F131" s="68"/>
      <c r="G131" s="68"/>
      <c r="H131" s="68"/>
      <c r="I131" s="67"/>
      <c r="J131" s="67"/>
    </row>
    <row r="132" spans="2:10" ht="15.75">
      <c r="B132" s="109" t="s">
        <v>183</v>
      </c>
      <c r="C132" s="64"/>
      <c r="D132" s="9"/>
      <c r="E132" s="9"/>
      <c r="F132" s="9"/>
      <c r="G132" s="9"/>
      <c r="H132" s="9"/>
      <c r="I132" s="64"/>
      <c r="J132" s="64"/>
    </row>
    <row r="133" spans="2:9" ht="12.75">
      <c r="B133" s="2"/>
      <c r="D133" s="45"/>
      <c r="I133" s="2"/>
    </row>
    <row r="134" spans="2:10" ht="13.5" customHeight="1">
      <c r="B134" s="156" t="s">
        <v>94</v>
      </c>
      <c r="C134" s="157" t="s">
        <v>29</v>
      </c>
      <c r="D134" s="157" t="s">
        <v>30</v>
      </c>
      <c r="E134" s="157" t="s">
        <v>31</v>
      </c>
      <c r="F134" s="157" t="s">
        <v>32</v>
      </c>
      <c r="G134" s="158" t="s">
        <v>33</v>
      </c>
      <c r="H134" s="158" t="s">
        <v>54</v>
      </c>
      <c r="I134" s="157" t="s">
        <v>74</v>
      </c>
      <c r="J134" s="157" t="s">
        <v>116</v>
      </c>
    </row>
    <row r="135" spans="2:10" ht="48.75" customHeight="1" thickBot="1">
      <c r="B135" s="159" t="s">
        <v>109</v>
      </c>
      <c r="C135" s="159" t="s">
        <v>12</v>
      </c>
      <c r="D135" s="159" t="s">
        <v>11</v>
      </c>
      <c r="E135" s="160" t="s">
        <v>16</v>
      </c>
      <c r="F135" s="160" t="s">
        <v>14</v>
      </c>
      <c r="G135" s="161" t="s">
        <v>17</v>
      </c>
      <c r="H135" s="161" t="s">
        <v>119</v>
      </c>
      <c r="I135" s="160" t="s">
        <v>162</v>
      </c>
      <c r="J135" s="160" t="s">
        <v>163</v>
      </c>
    </row>
    <row r="136" spans="2:10" s="202" customFormat="1" ht="26.25" customHeight="1">
      <c r="B136" s="142" t="s">
        <v>34</v>
      </c>
      <c r="C136" s="17" t="s">
        <v>94</v>
      </c>
      <c r="D136" s="103" t="s">
        <v>102</v>
      </c>
      <c r="E136" s="134">
        <v>5</v>
      </c>
      <c r="F136" s="134"/>
      <c r="G136" s="134"/>
      <c r="H136" s="134"/>
      <c r="I136" s="134"/>
      <c r="J136" s="135">
        <v>10000</v>
      </c>
    </row>
    <row r="137" spans="2:10" s="202" customFormat="1" ht="38.25">
      <c r="B137" s="34" t="s">
        <v>35</v>
      </c>
      <c r="C137" s="96" t="s">
        <v>180</v>
      </c>
      <c r="D137" s="206" t="s">
        <v>160</v>
      </c>
      <c r="E137" s="98">
        <v>1</v>
      </c>
      <c r="F137" s="98"/>
      <c r="G137" s="98"/>
      <c r="H137" s="98" t="s">
        <v>161</v>
      </c>
      <c r="I137" s="182">
        <v>2837</v>
      </c>
      <c r="J137" s="193"/>
    </row>
    <row r="138" spans="2:10" s="202" customFormat="1" ht="36" customHeight="1">
      <c r="B138" s="34" t="s">
        <v>36</v>
      </c>
      <c r="C138" s="96" t="s">
        <v>182</v>
      </c>
      <c r="D138" s="104" t="s">
        <v>173</v>
      </c>
      <c r="E138" s="98">
        <v>1</v>
      </c>
      <c r="F138" s="98"/>
      <c r="G138" s="98" t="s">
        <v>174</v>
      </c>
      <c r="H138" s="98" t="s">
        <v>175</v>
      </c>
      <c r="I138" s="182">
        <v>3500</v>
      </c>
      <c r="J138" s="193"/>
    </row>
    <row r="139" spans="2:10" s="202" customFormat="1" ht="38.25">
      <c r="B139" s="34" t="s">
        <v>37</v>
      </c>
      <c r="C139" s="96" t="s">
        <v>180</v>
      </c>
      <c r="D139" s="104" t="s">
        <v>178</v>
      </c>
      <c r="E139" s="98"/>
      <c r="F139" s="98"/>
      <c r="G139" s="98"/>
      <c r="H139" s="98" t="s">
        <v>161</v>
      </c>
      <c r="I139" s="182">
        <v>9000</v>
      </c>
      <c r="J139" s="193"/>
    </row>
    <row r="140" spans="2:10" s="202" customFormat="1" ht="36.75" customHeight="1" thickBot="1">
      <c r="B140" s="35" t="s">
        <v>38</v>
      </c>
      <c r="C140" s="163" t="s">
        <v>181</v>
      </c>
      <c r="D140" s="105" t="s">
        <v>179</v>
      </c>
      <c r="E140" s="99"/>
      <c r="F140" s="99"/>
      <c r="G140" s="99"/>
      <c r="H140" s="99"/>
      <c r="I140" s="201">
        <v>5000</v>
      </c>
      <c r="J140" s="121"/>
    </row>
    <row r="141" spans="2:10" s="202" customFormat="1" ht="30.75" customHeight="1" thickTop="1">
      <c r="B141" s="17" t="s">
        <v>39</v>
      </c>
      <c r="C141" s="117" t="s">
        <v>94</v>
      </c>
      <c r="D141" s="18" t="s">
        <v>15</v>
      </c>
      <c r="E141" s="17">
        <f>SUM(E136:E140)</f>
        <v>7</v>
      </c>
      <c r="F141" s="17"/>
      <c r="G141" s="17"/>
      <c r="H141" s="17"/>
      <c r="I141" s="200">
        <f>SUM(I136:I140)</f>
        <v>20337</v>
      </c>
      <c r="J141" s="108">
        <f>SUM(J136:J140)</f>
        <v>10000</v>
      </c>
    </row>
    <row r="142" spans="2:10" ht="50.25" customHeight="1" hidden="1">
      <c r="B142" s="9"/>
      <c r="C142" s="9"/>
      <c r="D142" s="28"/>
      <c r="E142" s="9"/>
      <c r="F142" s="9"/>
      <c r="G142" s="9"/>
      <c r="H142" s="9"/>
      <c r="I142" s="9"/>
      <c r="J142" s="118"/>
    </row>
    <row r="143" spans="2:10" ht="15.75" hidden="1">
      <c r="B143" s="109" t="s">
        <v>185</v>
      </c>
      <c r="C143" s="64"/>
      <c r="D143" s="9"/>
      <c r="E143" s="9"/>
      <c r="F143" s="9"/>
      <c r="G143" s="9"/>
      <c r="H143" s="9"/>
      <c r="I143" s="64"/>
      <c r="J143" s="64"/>
    </row>
    <row r="144" spans="2:9" ht="12.75" hidden="1">
      <c r="B144" s="2"/>
      <c r="D144" s="45"/>
      <c r="I144" s="2"/>
    </row>
    <row r="145" spans="2:10" ht="12.75" hidden="1">
      <c r="B145" s="156" t="s">
        <v>94</v>
      </c>
      <c r="C145" s="157" t="s">
        <v>29</v>
      </c>
      <c r="D145" s="157" t="s">
        <v>30</v>
      </c>
      <c r="E145" s="157" t="s">
        <v>31</v>
      </c>
      <c r="F145" s="157" t="s">
        <v>32</v>
      </c>
      <c r="G145" s="158" t="s">
        <v>33</v>
      </c>
      <c r="H145" s="158" t="s">
        <v>54</v>
      </c>
      <c r="I145" s="157" t="s">
        <v>74</v>
      </c>
      <c r="J145" s="157" t="s">
        <v>116</v>
      </c>
    </row>
    <row r="146" spans="2:10" ht="39" hidden="1" thickBot="1">
      <c r="B146" s="159" t="s">
        <v>109</v>
      </c>
      <c r="C146" s="159" t="s">
        <v>12</v>
      </c>
      <c r="D146" s="159" t="s">
        <v>11</v>
      </c>
      <c r="E146" s="160" t="s">
        <v>16</v>
      </c>
      <c r="F146" s="160" t="s">
        <v>14</v>
      </c>
      <c r="G146" s="161" t="s">
        <v>17</v>
      </c>
      <c r="H146" s="161" t="s">
        <v>114</v>
      </c>
      <c r="I146" s="160" t="s">
        <v>162</v>
      </c>
      <c r="J146" s="160" t="s">
        <v>163</v>
      </c>
    </row>
    <row r="147" spans="2:11" ht="12.75" customHeight="1" hidden="1">
      <c r="B147" s="74" t="s">
        <v>34</v>
      </c>
      <c r="C147" s="96">
        <v>32553</v>
      </c>
      <c r="D147" s="103" t="s">
        <v>129</v>
      </c>
      <c r="E147" s="102"/>
      <c r="F147" s="102"/>
      <c r="G147" s="239" t="s">
        <v>190</v>
      </c>
      <c r="H147" s="240"/>
      <c r="I147" s="102"/>
      <c r="J147" s="119">
        <v>0</v>
      </c>
      <c r="K147" s="188">
        <v>7500</v>
      </c>
    </row>
    <row r="148" spans="2:11" ht="12.75" hidden="1">
      <c r="B148" s="147" t="s">
        <v>37</v>
      </c>
      <c r="C148" s="149" t="s">
        <v>140</v>
      </c>
      <c r="D148" s="148" t="s">
        <v>131</v>
      </c>
      <c r="E148" s="134"/>
      <c r="F148" s="134"/>
      <c r="G148" s="241"/>
      <c r="H148" s="242"/>
      <c r="I148" s="134"/>
      <c r="J148" s="135">
        <v>0</v>
      </c>
      <c r="K148" s="188">
        <v>1500</v>
      </c>
    </row>
    <row r="149" spans="2:11" ht="12.75" hidden="1">
      <c r="B149" s="147" t="s">
        <v>40</v>
      </c>
      <c r="C149" s="149">
        <v>31806</v>
      </c>
      <c r="D149" s="148" t="s">
        <v>148</v>
      </c>
      <c r="E149" s="134"/>
      <c r="F149" s="134"/>
      <c r="G149" s="241"/>
      <c r="H149" s="242"/>
      <c r="I149" s="134"/>
      <c r="J149" s="135">
        <v>0</v>
      </c>
      <c r="K149" s="188">
        <v>3000</v>
      </c>
    </row>
    <row r="150" spans="2:11" ht="12.75" hidden="1">
      <c r="B150" s="147" t="s">
        <v>41</v>
      </c>
      <c r="C150" s="149" t="s">
        <v>139</v>
      </c>
      <c r="D150" s="148" t="s">
        <v>133</v>
      </c>
      <c r="E150" s="134"/>
      <c r="F150" s="134"/>
      <c r="G150" s="241"/>
      <c r="H150" s="242"/>
      <c r="I150" s="134"/>
      <c r="J150" s="135">
        <v>0</v>
      </c>
      <c r="K150" s="188">
        <v>7000</v>
      </c>
    </row>
    <row r="151" spans="2:11" ht="12.75" hidden="1">
      <c r="B151" s="147" t="s">
        <v>42</v>
      </c>
      <c r="C151" s="149" t="s">
        <v>141</v>
      </c>
      <c r="D151" s="148" t="s">
        <v>134</v>
      </c>
      <c r="E151" s="134"/>
      <c r="F151" s="134"/>
      <c r="G151" s="241"/>
      <c r="H151" s="242"/>
      <c r="I151" s="134"/>
      <c r="J151" s="135">
        <v>0</v>
      </c>
      <c r="K151" s="188">
        <v>7000</v>
      </c>
    </row>
    <row r="152" spans="2:11" ht="12.75" hidden="1">
      <c r="B152" s="147" t="s">
        <v>43</v>
      </c>
      <c r="C152" s="149">
        <v>31102</v>
      </c>
      <c r="D152" s="148" t="s">
        <v>108</v>
      </c>
      <c r="E152" s="134"/>
      <c r="F152" s="134"/>
      <c r="G152" s="241"/>
      <c r="H152" s="242"/>
      <c r="I152" s="134"/>
      <c r="J152" s="135">
        <v>0</v>
      </c>
      <c r="K152" s="188">
        <v>7500</v>
      </c>
    </row>
    <row r="153" spans="2:11" ht="12.75" hidden="1">
      <c r="B153" s="147" t="s">
        <v>44</v>
      </c>
      <c r="C153" s="149">
        <v>30688</v>
      </c>
      <c r="D153" s="148" t="s">
        <v>91</v>
      </c>
      <c r="E153" s="134"/>
      <c r="F153" s="134"/>
      <c r="G153" s="241"/>
      <c r="H153" s="242"/>
      <c r="I153" s="134"/>
      <c r="J153" s="135">
        <v>0</v>
      </c>
      <c r="K153" s="188">
        <v>7500</v>
      </c>
    </row>
    <row r="154" spans="2:11" ht="12.75" hidden="1">
      <c r="B154" s="147" t="s">
        <v>45</v>
      </c>
      <c r="C154" s="149">
        <v>32011</v>
      </c>
      <c r="D154" s="148" t="s">
        <v>89</v>
      </c>
      <c r="E154" s="134"/>
      <c r="F154" s="134"/>
      <c r="G154" s="241"/>
      <c r="H154" s="242"/>
      <c r="I154" s="134"/>
      <c r="J154" s="135">
        <v>0</v>
      </c>
      <c r="K154" s="188">
        <v>5000</v>
      </c>
    </row>
    <row r="155" spans="2:11" ht="13.5" hidden="1" thickBot="1">
      <c r="B155" s="165" t="s">
        <v>46</v>
      </c>
      <c r="C155" s="163">
        <v>32443</v>
      </c>
      <c r="D155" s="105" t="s">
        <v>135</v>
      </c>
      <c r="E155" s="99"/>
      <c r="F155" s="99"/>
      <c r="G155" s="243"/>
      <c r="H155" s="244"/>
      <c r="I155" s="99"/>
      <c r="J155" s="121">
        <v>0</v>
      </c>
      <c r="K155" s="188">
        <v>3000</v>
      </c>
    </row>
    <row r="156" spans="2:10" ht="13.5" hidden="1" thickTop="1">
      <c r="B156" s="17" t="s">
        <v>38</v>
      </c>
      <c r="C156" s="117" t="s">
        <v>94</v>
      </c>
      <c r="D156" s="18" t="s">
        <v>15</v>
      </c>
      <c r="E156" s="17"/>
      <c r="F156" s="17"/>
      <c r="G156" s="179"/>
      <c r="H156" s="180"/>
      <c r="I156" s="17"/>
      <c r="J156" s="108">
        <f>SUM(J147:J155)</f>
        <v>0</v>
      </c>
    </row>
    <row r="157" spans="2:10" ht="41.25" customHeight="1">
      <c r="B157" s="9"/>
      <c r="C157" s="9"/>
      <c r="D157" s="28"/>
      <c r="E157" s="9"/>
      <c r="F157" s="9"/>
      <c r="G157" s="9"/>
      <c r="H157" s="9"/>
      <c r="I157" s="9"/>
      <c r="J157" s="118"/>
    </row>
    <row r="158" spans="2:10" ht="15.75">
      <c r="B158" s="109" t="s">
        <v>184</v>
      </c>
      <c r="C158" s="64"/>
      <c r="D158" s="9"/>
      <c r="E158" s="9"/>
      <c r="F158" s="9"/>
      <c r="G158" s="9"/>
      <c r="H158" s="9"/>
      <c r="I158" s="64"/>
      <c r="J158" s="64"/>
    </row>
    <row r="159" spans="2:9" ht="12.75">
      <c r="B159" s="2"/>
      <c r="D159" s="45"/>
      <c r="I159" s="2"/>
    </row>
    <row r="160" spans="2:10" ht="12.75">
      <c r="B160" s="156" t="s">
        <v>94</v>
      </c>
      <c r="C160" s="157" t="s">
        <v>29</v>
      </c>
      <c r="D160" s="157" t="s">
        <v>30</v>
      </c>
      <c r="E160" s="157" t="s">
        <v>31</v>
      </c>
      <c r="F160" s="157" t="s">
        <v>32</v>
      </c>
      <c r="G160" s="158" t="s">
        <v>33</v>
      </c>
      <c r="H160" s="158" t="s">
        <v>54</v>
      </c>
      <c r="I160" s="157" t="s">
        <v>74</v>
      </c>
      <c r="J160" s="157" t="s">
        <v>116</v>
      </c>
    </row>
    <row r="161" spans="2:10" ht="47.25" customHeight="1" thickBot="1">
      <c r="B161" s="159" t="s">
        <v>109</v>
      </c>
      <c r="C161" s="159" t="s">
        <v>12</v>
      </c>
      <c r="D161" s="159" t="s">
        <v>11</v>
      </c>
      <c r="E161" s="160" t="s">
        <v>16</v>
      </c>
      <c r="F161" s="160" t="s">
        <v>14</v>
      </c>
      <c r="G161" s="161" t="s">
        <v>17</v>
      </c>
      <c r="H161" s="160" t="s">
        <v>114</v>
      </c>
      <c r="I161" s="160" t="s">
        <v>162</v>
      </c>
      <c r="J161" s="160" t="s">
        <v>163</v>
      </c>
    </row>
    <row r="162" spans="2:11" s="202" customFormat="1" ht="24" customHeight="1">
      <c r="B162" s="142" t="s">
        <v>34</v>
      </c>
      <c r="C162" s="149" t="s">
        <v>146</v>
      </c>
      <c r="D162" s="148" t="s">
        <v>145</v>
      </c>
      <c r="E162" s="134"/>
      <c r="F162" s="134"/>
      <c r="G162" s="239" t="s">
        <v>191</v>
      </c>
      <c r="H162" s="240"/>
      <c r="I162" s="134"/>
      <c r="J162" s="135">
        <v>2000</v>
      </c>
      <c r="K162" s="203">
        <v>2000</v>
      </c>
    </row>
    <row r="163" spans="2:11" s="202" customFormat="1" ht="24" customHeight="1">
      <c r="B163" s="142" t="s">
        <v>35</v>
      </c>
      <c r="C163" s="149">
        <v>32551</v>
      </c>
      <c r="D163" s="148" t="s">
        <v>130</v>
      </c>
      <c r="E163" s="134"/>
      <c r="F163" s="134"/>
      <c r="G163" s="241"/>
      <c r="H163" s="242"/>
      <c r="I163" s="134"/>
      <c r="J163" s="135">
        <v>15000</v>
      </c>
      <c r="K163" s="203">
        <v>15000</v>
      </c>
    </row>
    <row r="164" spans="2:11" s="202" customFormat="1" ht="24" customHeight="1">
      <c r="B164" s="142" t="s">
        <v>36</v>
      </c>
      <c r="C164" s="149">
        <v>32601</v>
      </c>
      <c r="D164" s="148" t="s">
        <v>132</v>
      </c>
      <c r="E164" s="134"/>
      <c r="F164" s="134"/>
      <c r="G164" s="241"/>
      <c r="H164" s="242"/>
      <c r="I164" s="134"/>
      <c r="J164" s="135">
        <v>5000</v>
      </c>
      <c r="K164" s="203">
        <v>5000</v>
      </c>
    </row>
    <row r="165" spans="2:11" s="202" customFormat="1" ht="24" customHeight="1">
      <c r="B165" s="142" t="s">
        <v>37</v>
      </c>
      <c r="C165" s="149">
        <v>31237</v>
      </c>
      <c r="D165" s="148" t="s">
        <v>147</v>
      </c>
      <c r="E165" s="134"/>
      <c r="F165" s="134"/>
      <c r="G165" s="241"/>
      <c r="H165" s="242"/>
      <c r="I165" s="134"/>
      <c r="J165" s="135">
        <v>1500</v>
      </c>
      <c r="K165" s="203">
        <v>1500</v>
      </c>
    </row>
    <row r="166" spans="2:11" s="202" customFormat="1" ht="24" customHeight="1">
      <c r="B166" s="142" t="s">
        <v>38</v>
      </c>
      <c r="C166" s="149">
        <v>31151</v>
      </c>
      <c r="D166" s="148" t="s">
        <v>136</v>
      </c>
      <c r="E166" s="134"/>
      <c r="F166" s="134"/>
      <c r="G166" s="241"/>
      <c r="H166" s="242"/>
      <c r="I166" s="134"/>
      <c r="J166" s="135">
        <v>20000</v>
      </c>
      <c r="K166" s="203">
        <v>20000</v>
      </c>
    </row>
    <row r="167" spans="2:11" s="202" customFormat="1" ht="24" customHeight="1">
      <c r="B167" s="142" t="s">
        <v>39</v>
      </c>
      <c r="C167" s="149">
        <v>31152</v>
      </c>
      <c r="D167" s="148" t="s">
        <v>137</v>
      </c>
      <c r="E167" s="134"/>
      <c r="F167" s="134"/>
      <c r="G167" s="241"/>
      <c r="H167" s="242"/>
      <c r="I167" s="134"/>
      <c r="J167" s="135">
        <v>20000</v>
      </c>
      <c r="K167" s="203">
        <v>20000</v>
      </c>
    </row>
    <row r="168" spans="2:11" s="202" customFormat="1" ht="24" customHeight="1" thickBot="1">
      <c r="B168" s="204" t="s">
        <v>40</v>
      </c>
      <c r="C168" s="163">
        <v>31153</v>
      </c>
      <c r="D168" s="105" t="s">
        <v>138</v>
      </c>
      <c r="E168" s="99"/>
      <c r="F168" s="99"/>
      <c r="G168" s="243"/>
      <c r="H168" s="244"/>
      <c r="I168" s="99"/>
      <c r="J168" s="121">
        <v>7500</v>
      </c>
      <c r="K168" s="203">
        <v>7500</v>
      </c>
    </row>
    <row r="169" spans="2:10" s="202" customFormat="1" ht="27.75" customHeight="1" thickTop="1">
      <c r="B169" s="142" t="s">
        <v>41</v>
      </c>
      <c r="C169" s="17"/>
      <c r="D169" s="18" t="s">
        <v>187</v>
      </c>
      <c r="E169" s="176"/>
      <c r="F169" s="176"/>
      <c r="G169" s="176"/>
      <c r="H169" s="176"/>
      <c r="I169" s="176"/>
      <c r="J169" s="108">
        <f>SUM(J162:J168)</f>
        <v>71000</v>
      </c>
    </row>
    <row r="170" spans="2:9" ht="12.75" hidden="1">
      <c r="B170" s="2"/>
      <c r="D170" s="45"/>
      <c r="I170" s="2"/>
    </row>
    <row r="171" spans="2:10" ht="11.25" customHeight="1" hidden="1">
      <c r="B171" s="21" t="s">
        <v>59</v>
      </c>
      <c r="C171" s="64"/>
      <c r="D171" s="9"/>
      <c r="E171" s="9"/>
      <c r="F171" s="9"/>
      <c r="G171" s="9"/>
      <c r="H171" s="9"/>
      <c r="I171" s="64"/>
      <c r="J171" s="64"/>
    </row>
    <row r="172" spans="2:9" ht="11.25" customHeight="1" hidden="1">
      <c r="B172" s="2"/>
      <c r="D172" s="45"/>
      <c r="I172" s="2"/>
    </row>
    <row r="173" spans="2:10" ht="11.25" customHeight="1" hidden="1">
      <c r="B173" s="34"/>
      <c r="C173" s="4" t="s">
        <v>29</v>
      </c>
      <c r="D173" s="4" t="s">
        <v>30</v>
      </c>
      <c r="E173" s="4" t="s">
        <v>31</v>
      </c>
      <c r="F173" s="4"/>
      <c r="G173" s="4" t="s">
        <v>32</v>
      </c>
      <c r="H173" s="14" t="s">
        <v>33</v>
      </c>
      <c r="I173" s="4" t="s">
        <v>54</v>
      </c>
      <c r="J173" s="4" t="s">
        <v>74</v>
      </c>
    </row>
    <row r="174" spans="2:10" ht="11.25" customHeight="1" hidden="1" thickBot="1">
      <c r="B174" s="36"/>
      <c r="C174" s="25" t="s">
        <v>12</v>
      </c>
      <c r="D174" s="25" t="s">
        <v>11</v>
      </c>
      <c r="E174" s="26" t="s">
        <v>16</v>
      </c>
      <c r="F174" s="26"/>
      <c r="G174" s="26" t="s">
        <v>14</v>
      </c>
      <c r="H174" s="32" t="s">
        <v>17</v>
      </c>
      <c r="I174" s="26" t="s">
        <v>73</v>
      </c>
      <c r="J174" s="26" t="s">
        <v>78</v>
      </c>
    </row>
    <row r="175" spans="2:10" ht="11.25" customHeight="1" hidden="1">
      <c r="B175" s="74" t="s">
        <v>34</v>
      </c>
      <c r="C175" s="69"/>
      <c r="D175" s="69"/>
      <c r="E175" s="70"/>
      <c r="F175" s="70"/>
      <c r="G175" s="70"/>
      <c r="H175" s="70"/>
      <c r="I175" s="70"/>
      <c r="J175" s="70"/>
    </row>
    <row r="176" spans="2:10" ht="11.25" customHeight="1" hidden="1">
      <c r="B176" s="37" t="s">
        <v>35</v>
      </c>
      <c r="C176" s="71"/>
      <c r="D176" s="71"/>
      <c r="E176" s="72"/>
      <c r="F176" s="72"/>
      <c r="G176" s="72"/>
      <c r="H176" s="72"/>
      <c r="I176" s="72"/>
      <c r="J176" s="72"/>
    </row>
    <row r="177" spans="2:10" ht="11.25" customHeight="1" hidden="1" thickBot="1">
      <c r="B177" s="35" t="s">
        <v>36</v>
      </c>
      <c r="C177" s="73"/>
      <c r="D177" s="13"/>
      <c r="E177" s="13"/>
      <c r="F177" s="13"/>
      <c r="G177" s="13"/>
      <c r="H177" s="16"/>
      <c r="I177" s="16"/>
      <c r="J177" s="16"/>
    </row>
    <row r="178" spans="2:10" ht="11.25" customHeight="1" hidden="1" thickTop="1">
      <c r="B178" s="17" t="s">
        <v>37</v>
      </c>
      <c r="C178" s="75"/>
      <c r="D178" s="18" t="s">
        <v>15</v>
      </c>
      <c r="E178" s="17">
        <f>SUM(E175:E177)</f>
        <v>0</v>
      </c>
      <c r="F178" s="17"/>
      <c r="G178" s="17">
        <f>SUM(G175:G177)</f>
        <v>0</v>
      </c>
      <c r="H178" s="17">
        <f>SUM(H175:H177)</f>
        <v>0</v>
      </c>
      <c r="I178" s="17">
        <f>SUM(I175:I177)</f>
        <v>0</v>
      </c>
      <c r="J178" s="17">
        <f>SUM(J175:J177)</f>
        <v>0</v>
      </c>
    </row>
    <row r="179" spans="2:9" ht="11.25" customHeight="1" hidden="1">
      <c r="B179" s="2"/>
      <c r="D179" s="45"/>
      <c r="I179" s="2"/>
    </row>
    <row r="180" spans="2:9" ht="11.25" customHeight="1" hidden="1">
      <c r="B180" s="2"/>
      <c r="D180" s="45"/>
      <c r="I180" s="2"/>
    </row>
    <row r="181" spans="2:10" ht="11.25" customHeight="1" hidden="1">
      <c r="B181" s="109" t="s">
        <v>60</v>
      </c>
      <c r="C181" s="64"/>
      <c r="D181" s="9"/>
      <c r="E181" s="9"/>
      <c r="F181" s="9"/>
      <c r="G181" s="9"/>
      <c r="H181" s="9"/>
      <c r="I181" s="64"/>
      <c r="J181" s="64"/>
    </row>
    <row r="182" spans="2:9" ht="11.25" customHeight="1" hidden="1">
      <c r="B182" s="2"/>
      <c r="D182" s="45"/>
      <c r="I182" s="2"/>
    </row>
    <row r="183" spans="2:10" ht="11.25" customHeight="1" hidden="1">
      <c r="B183" s="111" t="s">
        <v>94</v>
      </c>
      <c r="C183" s="112" t="s">
        <v>29</v>
      </c>
      <c r="D183" s="112" t="s">
        <v>30</v>
      </c>
      <c r="E183" s="112" t="s">
        <v>31</v>
      </c>
      <c r="F183" s="112" t="s">
        <v>32</v>
      </c>
      <c r="G183" s="113" t="s">
        <v>33</v>
      </c>
      <c r="H183" s="113" t="s">
        <v>54</v>
      </c>
      <c r="I183" s="112" t="s">
        <v>74</v>
      </c>
      <c r="J183" s="112" t="s">
        <v>116</v>
      </c>
    </row>
    <row r="184" spans="2:10" ht="11.25" customHeight="1" hidden="1" thickBot="1">
      <c r="B184" s="114" t="s">
        <v>109</v>
      </c>
      <c r="C184" s="114" t="s">
        <v>12</v>
      </c>
      <c r="D184" s="114" t="s">
        <v>11</v>
      </c>
      <c r="E184" s="115" t="s">
        <v>16</v>
      </c>
      <c r="F184" s="115" t="s">
        <v>14</v>
      </c>
      <c r="G184" s="116" t="s">
        <v>17</v>
      </c>
      <c r="H184" s="116" t="s">
        <v>114</v>
      </c>
      <c r="I184" s="115" t="s">
        <v>73</v>
      </c>
      <c r="J184" s="115" t="s">
        <v>78</v>
      </c>
    </row>
    <row r="185" spans="2:10" ht="11.25" customHeight="1" hidden="1">
      <c r="B185" s="122" t="s">
        <v>34</v>
      </c>
      <c r="C185" s="123">
        <v>31766</v>
      </c>
      <c r="D185" s="125" t="s">
        <v>85</v>
      </c>
      <c r="E185" s="124">
        <v>87</v>
      </c>
      <c r="F185" s="124">
        <v>5</v>
      </c>
      <c r="G185" s="124" t="s">
        <v>95</v>
      </c>
      <c r="H185" s="124" t="s">
        <v>115</v>
      </c>
      <c r="I185" s="124">
        <v>0</v>
      </c>
      <c r="J185" s="126">
        <v>150000</v>
      </c>
    </row>
    <row r="186" spans="2:10" ht="11.25" customHeight="1" hidden="1">
      <c r="B186" s="17" t="s">
        <v>35</v>
      </c>
      <c r="C186" s="117" t="s">
        <v>94</v>
      </c>
      <c r="D186" s="18" t="s">
        <v>15</v>
      </c>
      <c r="E186" s="17">
        <f>SUM(E185:E185)</f>
        <v>87</v>
      </c>
      <c r="F186" s="17">
        <f>SUM(F185:F185)</f>
        <v>5</v>
      </c>
      <c r="G186" s="17"/>
      <c r="H186" s="17"/>
      <c r="I186" s="17">
        <f>SUM(I185:I185)</f>
        <v>0</v>
      </c>
      <c r="J186" s="108">
        <f>SUM(J185:J185)</f>
        <v>150000</v>
      </c>
    </row>
    <row r="187" spans="2:9" ht="11.25" customHeight="1" hidden="1">
      <c r="B187" s="2"/>
      <c r="D187" s="45"/>
      <c r="I187" s="2"/>
    </row>
    <row r="188" spans="2:9" ht="11.25" customHeight="1" hidden="1">
      <c r="B188" s="2"/>
      <c r="D188" s="45"/>
      <c r="I188" s="2"/>
    </row>
    <row r="189" spans="2:10" ht="15.75" hidden="1">
      <c r="B189" s="109" t="s">
        <v>126</v>
      </c>
      <c r="C189" s="64"/>
      <c r="D189" s="9"/>
      <c r="E189" s="9"/>
      <c r="F189" s="9"/>
      <c r="G189" s="9"/>
      <c r="H189" s="9"/>
      <c r="I189" s="64"/>
      <c r="J189" s="64"/>
    </row>
    <row r="190" spans="2:9" ht="12.75" hidden="1">
      <c r="B190" s="2"/>
      <c r="D190" s="45"/>
      <c r="I190" s="2"/>
    </row>
    <row r="191" spans="2:10" ht="12.75" hidden="1">
      <c r="B191" s="156" t="s">
        <v>94</v>
      </c>
      <c r="C191" s="157" t="s">
        <v>29</v>
      </c>
      <c r="D191" s="157" t="s">
        <v>30</v>
      </c>
      <c r="E191" s="157" t="s">
        <v>31</v>
      </c>
      <c r="F191" s="157" t="s">
        <v>32</v>
      </c>
      <c r="G191" s="158" t="s">
        <v>33</v>
      </c>
      <c r="H191" s="158" t="s">
        <v>54</v>
      </c>
      <c r="I191" s="157" t="s">
        <v>74</v>
      </c>
      <c r="J191" s="157" t="s">
        <v>116</v>
      </c>
    </row>
    <row r="192" spans="2:10" ht="39" hidden="1" thickBot="1">
      <c r="B192" s="159" t="s">
        <v>109</v>
      </c>
      <c r="C192" s="159" t="s">
        <v>12</v>
      </c>
      <c r="D192" s="159" t="s">
        <v>11</v>
      </c>
      <c r="E192" s="160" t="s">
        <v>16</v>
      </c>
      <c r="F192" s="160" t="s">
        <v>14</v>
      </c>
      <c r="G192" s="161" t="s">
        <v>17</v>
      </c>
      <c r="H192" s="161" t="s">
        <v>114</v>
      </c>
      <c r="I192" s="160" t="s">
        <v>162</v>
      </c>
      <c r="J192" s="160" t="s">
        <v>163</v>
      </c>
    </row>
    <row r="193" spans="2:10" ht="13.5" hidden="1" thickBot="1">
      <c r="B193" s="166" t="s">
        <v>34</v>
      </c>
      <c r="C193" s="30"/>
      <c r="D193" s="167"/>
      <c r="E193" s="168"/>
      <c r="F193" s="168"/>
      <c r="G193" s="168"/>
      <c r="H193" s="168"/>
      <c r="I193" s="169"/>
      <c r="J193" s="169"/>
    </row>
    <row r="194" spans="2:10" ht="13.5" hidden="1" thickTop="1">
      <c r="B194" s="17" t="s">
        <v>35</v>
      </c>
      <c r="C194" s="117"/>
      <c r="D194" s="18" t="s">
        <v>15</v>
      </c>
      <c r="E194" s="17"/>
      <c r="F194" s="17"/>
      <c r="G194" s="17"/>
      <c r="H194" s="17"/>
      <c r="I194" s="183"/>
      <c r="J194" s="184"/>
    </row>
    <row r="195" spans="2:9" ht="12.75">
      <c r="B195" s="2"/>
      <c r="D195" s="45"/>
      <c r="I195" s="2"/>
    </row>
    <row r="196" spans="2:10" ht="15">
      <c r="B196" s="2"/>
      <c r="D196" s="45"/>
      <c r="I196" s="92"/>
      <c r="J196" s="93"/>
    </row>
    <row r="197" spans="2:10" ht="15">
      <c r="B197" s="29"/>
      <c r="C197" s="29"/>
      <c r="D197" s="47"/>
      <c r="E197" s="47"/>
      <c r="F197" s="47"/>
      <c r="G197" s="47"/>
      <c r="H197" s="47"/>
      <c r="I197" s="94"/>
      <c r="J197" s="94"/>
    </row>
    <row r="198" spans="2:10" ht="15">
      <c r="B198" s="2"/>
      <c r="D198" s="45"/>
      <c r="I198" s="261" t="s">
        <v>100</v>
      </c>
      <c r="J198" s="261"/>
    </row>
    <row r="199" spans="2:10" ht="15">
      <c r="B199" s="2"/>
      <c r="D199" s="45"/>
      <c r="I199" s="215" t="s">
        <v>153</v>
      </c>
      <c r="J199" s="215"/>
    </row>
    <row r="200" spans="2:10" ht="15">
      <c r="B200" s="2"/>
      <c r="D200" s="45"/>
      <c r="I200" s="215" t="s">
        <v>101</v>
      </c>
      <c r="J200" s="215"/>
    </row>
    <row r="201" spans="2:10" ht="15">
      <c r="B201" s="2"/>
      <c r="D201" s="45"/>
      <c r="I201" s="95"/>
      <c r="J201" s="93"/>
    </row>
    <row r="202" spans="2:9" ht="12.75">
      <c r="B202" s="2"/>
      <c r="D202" s="45"/>
      <c r="I202" s="2"/>
    </row>
  </sheetData>
  <sheetProtection/>
  <mergeCells count="47">
    <mergeCell ref="I200:J200"/>
    <mergeCell ref="E25:I25"/>
    <mergeCell ref="E26:I26"/>
    <mergeCell ref="E30:I30"/>
    <mergeCell ref="E31:I31"/>
    <mergeCell ref="E32:I32"/>
    <mergeCell ref="E33:I33"/>
    <mergeCell ref="I198:J198"/>
    <mergeCell ref="I199:J199"/>
    <mergeCell ref="G162:H168"/>
    <mergeCell ref="G147:H155"/>
    <mergeCell ref="G115:H115"/>
    <mergeCell ref="F19:G19"/>
    <mergeCell ref="G113:H113"/>
    <mergeCell ref="G108:H108"/>
    <mergeCell ref="F20:G20"/>
    <mergeCell ref="G105:H105"/>
    <mergeCell ref="G106:H106"/>
    <mergeCell ref="G107:H107"/>
    <mergeCell ref="G103:H103"/>
    <mergeCell ref="G109:H109"/>
    <mergeCell ref="G110:H110"/>
    <mergeCell ref="G111:H111"/>
    <mergeCell ref="G114:H114"/>
    <mergeCell ref="G112:H112"/>
    <mergeCell ref="G104:H104"/>
    <mergeCell ref="F16:G16"/>
    <mergeCell ref="F21:G21"/>
    <mergeCell ref="G77:H77"/>
    <mergeCell ref="G76:H76"/>
    <mergeCell ref="F17:G17"/>
    <mergeCell ref="F18:G18"/>
    <mergeCell ref="E23:I23"/>
    <mergeCell ref="F10:G10"/>
    <mergeCell ref="F11:G11"/>
    <mergeCell ref="G102:H102"/>
    <mergeCell ref="F12:G12"/>
    <mergeCell ref="B4:I4"/>
    <mergeCell ref="B5:I5"/>
    <mergeCell ref="E24:I24"/>
    <mergeCell ref="F7:G7"/>
    <mergeCell ref="F8:G8"/>
    <mergeCell ref="F14:G14"/>
    <mergeCell ref="F15:G15"/>
    <mergeCell ref="F13:G13"/>
    <mergeCell ref="F9:G9"/>
    <mergeCell ref="F22:G22"/>
  </mergeCells>
  <printOptions horizontalCentered="1"/>
  <pageMargins left="0.5511811023622047" right="0.35433070866141736" top="0.7874015748031497" bottom="0.7874015748031497" header="0.11811023622047245" footer="0.11811023622047245"/>
  <pageSetup horizontalDpi="600" verticalDpi="600" orientation="portrait" paperSize="9" scale="56" r:id="rId1"/>
  <headerFooter alignWithMargins="0">
    <oddHeader>&amp;C&amp;P. oldal, összesen: &amp;N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Sankó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Sankó</dc:creator>
  <cp:keywords/>
  <dc:description/>
  <cp:lastModifiedBy>ZUGLOI ÖNKORMÁNYZAT</cp:lastModifiedBy>
  <cp:lastPrinted>2014-02-01T10:35:44Z</cp:lastPrinted>
  <dcterms:created xsi:type="dcterms:W3CDTF">2009-01-26T07:41:01Z</dcterms:created>
  <dcterms:modified xsi:type="dcterms:W3CDTF">2014-02-04T16:14:07Z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