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75" activeTab="0"/>
  </bookViews>
  <sheets>
    <sheet name="Fejezet összesítő" sheetId="1" r:id="rId1"/>
    <sheet name="01  Vízellátás csatornázás" sheetId="2" r:id="rId2"/>
    <sheet name="02  Fűtés hűtés" sheetId="3" r:id="rId3"/>
    <sheet name="03  Légtechnika" sheetId="4" r:id="rId4"/>
  </sheets>
  <definedNames>
    <definedName name="_xlnm.Print_Titles" localSheetId="1">'01  Vízellátás csatornázás'!$1:$1</definedName>
    <definedName name="_xlnm.Print_Titles" localSheetId="2">'02  Fűtés hűtés'!$1:$1</definedName>
    <definedName name="_xlnm.Print_Titles" localSheetId="3">'03  Légtechnika'!$1:$1</definedName>
    <definedName name="_xlnm.Print_Area" localSheetId="1">'01  Vízellátás csatornázás'!$A$1:$I$96</definedName>
    <definedName name="_xlnm.Print_Area" localSheetId="2">'02  Fűtés hűtés'!$A$1:$I$120</definedName>
    <definedName name="_xlnm.Print_Area" localSheetId="3">'03  Légtechnika'!$A$1:$I$149</definedName>
    <definedName name="_xlnm.Print_Area" localSheetId="0">'Fejezet összesítő'!$A$1:$C$35</definedName>
  </definedNames>
  <calcPr fullCalcOnLoad="1"/>
</workbook>
</file>

<file path=xl/sharedStrings.xml><?xml version="1.0" encoding="utf-8"?>
<sst xmlns="http://schemas.openxmlformats.org/spreadsheetml/2006/main" count="579" uniqueCount="233">
  <si>
    <t>Ssz.</t>
  </si>
  <si>
    <t>Tétel szövege</t>
  </si>
  <si>
    <t>Menny.</t>
  </si>
  <si>
    <t>Egység</t>
  </si>
  <si>
    <t>Anyag összesen</t>
  </si>
  <si>
    <t>Díj összesen</t>
  </si>
  <si>
    <t>48 Szigetelés</t>
  </si>
  <si>
    <t xml:space="preserve">db     </t>
  </si>
  <si>
    <t>Talajvíz elleni szigetelés; Csőátvezetés kialakítása, köpenycső vagy vízzáró betonfal és haszoncső közötti vízhatlan réstömítés, csavarkapcsolatú korrózióvédett acél peremek közé szorított rugalmas gyűrűs tömítőelemmel, Ø150,01-Ø350 mm csőátmérő között ACO APLEX-duo falátvezetés talajvíznyomás ellen, furat átmérő 250 mm, haszoncső átmérő 158-162 mm, építési hossz 80 mm, Rend.sz.: 70752</t>
  </si>
  <si>
    <t>Talajvíz elleni szigetelés; Csőátvezetés kialakítása, köpenycső vagy vízzáró betonfal és haszoncső közötti vízhatlan réstömítés, csavarkapcsolatú korrózióvédett acél peremek közé szorított rugalmas gyűrűs tömítőelemmel, Ø150,01-Ø350 mm csőátmérő között ACO APLEX-duo falátvezetés talajvíznyomás ellen, furat átmérő 300 mm, haszoncső átmérő 200-204 mm, építési hossz 80 mm, Rend.sz.: 70754</t>
  </si>
  <si>
    <t>56 Technológiai, vegyi, olajipari és szénhidrogén csőszerelési munkák</t>
  </si>
  <si>
    <t>80 Általános épületgépészeti szigetelés</t>
  </si>
  <si>
    <t xml:space="preserve">m      </t>
  </si>
  <si>
    <t>Fűtési, HMV, HHV vezetékek szigetelése (ívek, idomok, szerelvények szigetelése és burkolás nélkül), szintetikus gumi alapú kaucsuk csőhéjjal csupasz kivitelben, ragasztással, öntapadó ragasztó szalag lezárással, NÁ 108 mm csőátmérőig Armacell AF/Armaflex csőhéj AF2, falvastagság: 13,0 mm, külső csőátmérő 35 mm, R: AF-2-035</t>
  </si>
  <si>
    <t>Fűtési, HMV, HHV vezetékek szigetelése (ívek, idomok, szerelvények szigetelése és burkolás nélkül), szintetikus gumi alapú kaucsuk csőhéjjal csupasz kivitelben, ragasztással, öntapadó ragasztó szalag lezárással, NÁ 108 mm csőátmérőig Armacell AF/Armaflex csőhéj AF2, falvastagság: 13,5 mm, külső csőátmérő 42 mm, R: AF-2-042</t>
  </si>
  <si>
    <t>Fűtési, HMV, HHV vezetékek szigetelése (ívek, idomok, szerelvények szigetelése és burkolás nélkül), szintetikus gumi alapú kaucsuk csőhéjjal csupasz kivitelben, ragasztással, öntapadó ragasztó szalag lezárással, NÁ 108 mm csőátmérőig Armacell AF/Armaflex csőhéj AF2, falvastagság: 13,5 mm, külső csőátmérő 54 mm, R: AF-2-054</t>
  </si>
  <si>
    <t>81 Épületgépészeti csővezeték szerelése</t>
  </si>
  <si>
    <t>Ivóvíz vezeték, Térhálósított polietilén cső (PE-Xa) szerelése, toldóhüvelyes és menetes kötésekkel, cső elhelyezése csőidomok nélkül, szakaszos nyomáspróbával, szabadon csőbilincsekkel, DN 40 REHAU univerzális RAUTITAN flex cső, (RAU-VPE) 50x6,9 mm, szál, 130420-006</t>
  </si>
  <si>
    <t>Ivóvíz vezeték, Térhálósított polietilén cső (PE-Xa) szerelése, PEX szorítógyűrűs kötésekkel, cső elhelyezése csőidomok nélkül, szakaszos nyomáspróbával, tartószerkezetre, DN 40 Uponor Aqua PE-Xa vízvezetékcső, 50x6,9 mm, 6 m-es szálban, PN10, Cikkszám: 1033865</t>
  </si>
  <si>
    <t>Ivóvíz vezeték, Ötrétegű cső szerelése, PE-Xa/Al/PE-HD anyagból, toldóhüvelyes kötésekkel, cső elhelyezése csőidomok nélkül, szakaszos nyomáspróbával, falhoronyba vagy padlószerkezetbe szerelve (horonyvésés külön tételben), DN 12 REHAU univerzális RAUTITAN stabil cső, ötrétegű, 4 mm-es kör keresztmetszetű szigeteléssel, 16,2x2,6 mm, tekercs, 130241-050</t>
  </si>
  <si>
    <t>Ivóvíz vezeték, Ötrétegű cső szerelése, PE-Xa/Al/PE-HD anyagból, toldóhüvelyes kötésekkel, cső elhelyezése csőidomok nélkül, szakaszos nyomáspróbával, falhoronyba vagy padlószerkezetbe szerelve (horonyvésés külön tételben), DN 15 REHAU univerzális RAUTITAN stabil cső, ötrétegű, 4 mm-es kör keresztmetszetű szigeteléssel, 20x2,9 mm, tekercs, 130271-050</t>
  </si>
  <si>
    <t>Ivóvíz vezeték, Ötrétegű cső szerelése, PE-Xa/Al/PE-HD anyagból, toldóhüvelyes kötésekkel, cső elhelyezése csőidomok nélkül, szakaszos nyomáspróbával, falhoronyba vagy padlószerkezetbe szerelve (horonyvésés külön tételben), DN 20 REHAU univerzális RAUTITAN stabil cső, ötrétegű, 4 mm-es kör keresztmetszetű szigeteléssel, 25x2,7 mm, tekercs, 131495-025</t>
  </si>
  <si>
    <t>Ivóvíz vezeték, Ötrétegű cső szerelése, PE-Xa/Al/PE-HD anyagból, toldóhüvelyes kötésekkel, cső elhelyezése csőidomok nélkül, szakaszos nyomáspróbával, falhoronyba vagy padlószerkezetbe szerelve (horonyvésés külön tételben), DN 25 REHAU univerzális RAUTITAN stabil cső, ötrétegű 32x4,7 mm, tekercs, 130151-025</t>
  </si>
  <si>
    <t>Ivóvíz vezeték, Ötrétegű cső szerelése, PE-Xa/Al/PE-HD anyagból, toldóhüvelyes kötésekkel, cső elhelyezése csőidomok nélkül, szakaszos nyomáspróbával, falhoronyba vagy padlószerkezetbe szerelve (horonyvésés külön tételben), DN 32 REHAU univerzális RAUTITAN stabil cső, ötrétegű 40x6,0 mm, szál, 130111-005</t>
  </si>
  <si>
    <t>Ivóvíz vezeték, Horganyzott cső szerelése, menetes kötésekkel, cső elhelyezése csőidomokkal, szakaszos nyomáspróbával, tartószerkezetre, DN 50 méretig, DN 50 Horganyzott acélcső A 37X minőségű 2" menetes</t>
  </si>
  <si>
    <t>PVC lefolyóvezeték szerelése, tokos, gumigyűrűs kötésekkel, cső elhelyezése csőidomokkal, szakaszos tömörségi próbával, szabadon, DN 32 PIPELIFE PVC-U tokos lefolyócső 32x1,8x2000 mm, KAEM032/2M</t>
  </si>
  <si>
    <t>PVC lefolyóvezeték szerelése, tokos, gumigyűrűs kötésekkel, cső elhelyezése csőidomokkal, szakaszos tömörségi próbával, szabadon, DN 40 PIPELIFE PVC-U tokos lefolyócső 40x1,8x2000 mm, KAEM040/2M</t>
  </si>
  <si>
    <t>PVC lefolyóvezeték szerelése, tokos, gumigyűrűs kötésekkel, cső elhelyezése csőidomokkal, szakaszos tömörségi próbával, szabadon, DN 50 PIPELIFE PVC-U tokos lefolyócső 50x1,8x2000 mm, KAEM050/2M</t>
  </si>
  <si>
    <t>PVC lefolyóvezeték szerelése, tokos, gumigyűrűs kötésekkel, cső elhelyezése csőidomokkal, szakaszos tömörségi próbával, szabadon, DN 65 PIPELIFE PVC-U tokos lefolyócső 63x1,9x2000 mm, KAEM063/2M</t>
  </si>
  <si>
    <t>PVC lefolyóvezeték szerelése, tokos, gumigyűrűs kötésekkel, cső elhelyezése csőidomokkal, szakaszos tömörségi próbával, szabadon, DN 100 PIPELIFE PVC-U tokos lefolyócső 110x2,2x5000 mm, KAEM110/5M</t>
  </si>
  <si>
    <t>PVC-KGEM lefolyóvezeték szerelése, tokos, gumigyűrűs kötésekkel, csőidomok, kiegészítők elhelyezése, egycsatlakozású csőidomok, DN 100 PIPELIFE PVC-U csatorna tisztító 110 mm, KGRE110P</t>
  </si>
  <si>
    <t>PVC-KGEM lefolyóvezeték szerelése, tokos, gumigyűrűs kötésekkel, csőidomok, kiegészítők elhelyezése, egycsatlakozású csőidomok, DN 150 PIPELIFE PVC-U csatorna tisztító 160 mm, KGRE160</t>
  </si>
  <si>
    <t>Öntöttvas, simavégű lefolyóvezeték szerelése, gumibetétes bilincs kötéssel, cső elhelyezése csőidomok nélkül, szakaszos tömörségi próbával, szabadon, tartószerkezetre, DN 100 EURO-PURATOR SML öntöttvas lefolyócső DN 100 x 3000 mm, Cikksz.: 101003M</t>
  </si>
  <si>
    <t>82 Épületgépészeti szerelvények és berendezések szerelése</t>
  </si>
  <si>
    <t>Padló alatti illetve falba süllyeszthető bűzelzáró, padló alatti 1, 2, 3 ágú elhelyezése HL510NPr, Padlólefolyó DN40/50 vízszintes csatlakozóval, szigetelő karimával, "Primus" kiszáradás-védett vízbűzzárral, 123x123 mm műanyag rácstartóval, 115x115 mm nemesacél ráccsal, a csempézés idejére merevítő védőfedéllel. Terhelhetőség: 300kg</t>
  </si>
  <si>
    <t>Padló alatti illetve falba süllyeszthető bűzelzáró, padló feletti vagy falba süllyeszthető elhelyezése HL21, Csepegtető tölcsér DN32 víz- és golyós bűzzárral</t>
  </si>
  <si>
    <t>Csapadékvíz nyelő és tartozékainak elhelyezése és bekötése, lapos tetőhöz, DN 100 EURO-PURATOR Tetőösszefolyó alsórész öv. GG25, csavaros szigetelőkarimával, DN100 függőleges kifolyással, Cikksz.: 302 30 65</t>
  </si>
  <si>
    <t>HL 904 LÉGBESZÍVÓ SZELEP NA50. Szennyvíz hálózatra bekötéssel, tömítéssel, próbával, kompletten. WC lefolyó csövek levegő beszívására.</t>
  </si>
  <si>
    <t>Bűzzár csepegővíz hálózat ejtőre való csatlakozásakor. Pl. Viega Sperrfix 3 típus. Tartószerkezettel, kompletten.</t>
  </si>
  <si>
    <t>Fejezet összesen:</t>
  </si>
  <si>
    <t>01  Vízellátás csatornázás</t>
  </si>
  <si>
    <t>Fűtési vezeték, Térhálósított polietilén cső (PE-Xa) szerelése, toldóhüvelyes kötésekkel, cső elhelyezése csőidomok nélkül, szakaszos nyomáspróbával, falhoronyba vagy padlószerkezetbe, védőcsővel ellátva, (horonyvésés külön tételben) DN 15 REHAU univerzális RAUTITAN flex cső, (RAU-VPE), védőcsőben 16x2,2 mm, tekercs, 130440-050</t>
  </si>
  <si>
    <t>Fűtési vezeték, Térhálósított polietilén cső (PE-Xa) szerelése, toldóhüvelyes kötésekkel, cső elhelyezése csőidomok nélkül, szakaszos nyomáspróbával, falhoronyba vagy padlószerkezetbe, védőcsővel ellátva, (horonyvésés külön tételben) DN 15 REHAU univerzális RAUTITAN flex cső, (RAU-VPE), védőcsőben 20x2,8 mm, tekercs, 130450-050</t>
  </si>
  <si>
    <t>Fűtési vezeték, Térhálósított polietilén cső (PE-Xa) szerelése, toldóhüvelyes kötésekkel, cső elhelyezése csőidomok nélkül, szakaszos nyomáspróbával, falhoronyba vagy padlószerkezetbe, védőcsővel ellátva, (horonyvésés külön tételben) DN 20 REHAU univerzális RAUTITAN flex cső tekercsben,  25x3,5 10 bar, 70 C fok, 130390-050</t>
  </si>
  <si>
    <t>Fűtési vezeték, Térhálósított polietilén cső (PE-Xa) szerelése, toldóhüvelyes kötésekkel, cső elhelyezése csőidomok nélkül, szakaszos nyomáspróbával, falhoronyba vagy padlószerkezetbe, védőcsővel ellátva, (horonyvésés külön tételben) DN 25 REHAU univerzális RAUTITAN flex cső tekercsben,  32x4,4 10 bar, 70 C fok, 130400-050</t>
  </si>
  <si>
    <t>Fűtési vezeték, Térhálósított polietilén cső (PE-Xa) szerelése, toldóhüvelyes kötésekkel, cső elhelyezése csőidomok nélkül, szakaszos nyomáspróbával, szabadon csőbilincsekkel, DN 32 REHAU univerzális RAUTITAN flex cső, (RAU-VPE) 40x5,5 mm, szál, 130410-006</t>
  </si>
  <si>
    <t>Fűtési vezeték, Térhálósított polietilén cső (PE-Xa) szerelése, toldóhüvelyes kötésekkel, cső elhelyezése csőidomok nélkül, szakaszos nyomáspróbával, szabadon csőbilincsekkel, DN 40 REHAU univerzális RAUTITAN flex cső, (RAU-VPE) 50x6,9 mm, szál, 130420-006</t>
  </si>
  <si>
    <t>Fűtési vezeték, Térhálósított polietilén cső (PE-Xa) szerelése, toldóhüvelyes kötésekkel, cső elhelyezése csőidomok nélkül, szakaszos nyomáspróbával, szabadon csőbilincsekkel, DN 50 REHAU univerzális RAUTITAN flex cső, (RAU-VPE) 63x8,7 mm, szál, 130430-006</t>
  </si>
  <si>
    <t>Fűtési vezeték, Horganyzott szénacélcső szerelése, préselt csőkötésekkel, cső elhelyezése csőidomok nélkül, szakaszos nyomáspróbával, szabadon, horonyba vagy padlócsatornába, DN 12 - DN 50, DN 25 GEBERIT Mapress szénacél kívül horganyzott cső, d28x1,5, Cikkszám: 29255</t>
  </si>
  <si>
    <t>Fűtési vezeték, Horganyzott szénacélcső szerelése, préselt csőkötésekkel, cső elhelyezése csőidomok nélkül, szakaszos nyomáspróbával, szabadon, horonyba vagy padlócsatornába, DN 12 - DN 50, DN 40 GEBERIT Mapress szénacél kívül horganyzott cső, d42x1,5, Cikkszám: 29257</t>
  </si>
  <si>
    <t>Fűtési vezeték, Horganyzott szénacélcső szerelése, préselt csőkötésekkel, cső elhelyezése csőidomok nélkül, szakaszos nyomáspróbával, szabadon, horonyba vagy padlócsatornába, DN 12 - DN 50, DN 50 GEBERIT Mapress szénacél kívül horganyzott cső, d54x1,5, Cikkszám: 29258</t>
  </si>
  <si>
    <t>Fűtési vezeték, Horganyzott szénacélcső szerelése, préselt csőkötésekkel, cső elhelyezése csőidomok nélkül, szakaszos nyomáspróbával, szabadon, horonyba vagy padlócsatornába, DN 65 - DN 100, DN 65 - DN 70 GEBERIT Mapress szénacél kívül horganyzott cső, d76,1x1,5, Cikkszám: 29209</t>
  </si>
  <si>
    <t xml:space="preserve">m2     </t>
  </si>
  <si>
    <t>Padlófűtés, Térhálósított polietilén cső (PE-Xa) szerelése, 20x2,0 mm-es fűtőcsőből, acélhálóra szerelve, 30 mm vtg.  hő- és lépéshangszigetelő lemezzel, szakaszos nyomáspróbával, osztás: 0,10 m REHAU RAUTHERM S 20x2,0 mm műanyag fűtőcső, 6 bar, 90 C fok, (500 m) 136160-500</t>
  </si>
  <si>
    <t>Réz vezeték, Vörösrézcső szerelése, kapilláris, kemény forrasztásos csőkötésekkel, cső elhelyezése idomok nélkül, szakaszos nyomáspróbával, kemény kivitelű rézcsőből, DN 15</t>
  </si>
  <si>
    <t>Réz vezeték, Vörösrézcső szerelése, kapilláris, kemény forrasztásos csőkötésekkel, cső elhelyezése idomok nélkül, szakaszos nyomáspróbával, kemény kivitelű rézcsőből, DN 25 SUPERSAN kemény vörösrézcső, F 29  28 x 1 mm</t>
  </si>
  <si>
    <t>Egyoldalon menetes szerelvény elhelyezése, külső vagy belső menettel, illetve hollandival csatlakoztatva DN 10-ig légtelenítőszelep, töltőszelep OVENTROP gyorslégtelenítő szelep, automatikus zárással, PN10, DN10, 3/8" km., (0...+110)°C, sárgarézből, 1088303</t>
  </si>
  <si>
    <t>Háromjáratú (kétutú) szelepek tartozékainak elhelyezése OVENTROP hőmérős közdarab, tartozék Brawa-Mix HMV keverőszelepekhez, 20-80°C tartományú számlappal, DN20, G1,  L=74 mm, vörösöntvényből 1300952</t>
  </si>
  <si>
    <t>Tartozékok szerelvények szereléséhez Heimeier töltő-ürítő szerelvény 1/2"-os tömlőcsatlakozáshoz, 0301-00.102</t>
  </si>
  <si>
    <t>Közvetett fűtésű, álló, beépített fűtőcsőkígyó és belső bevonat nélkül, melegvíztároló berendezés elhelyezése és bekötése, 500 l-ig Viessmann Vitocell 100-E fűtővíz puffertároló hőszivattyús rendszerekhez, hőszigeteléssel. Tároló-űrtartalom: 200 liter</t>
  </si>
  <si>
    <t>Előregyártott osztó- vagy gyűjtőcső elhelyezése, előre kiépített támasztó szerkezetre, bekötések és szerelvények nélkül, DN 50-300 méret között, 25 bar nyomásig,  0,5-4,0 m hosszúságban, 100,01-200 kg között</t>
  </si>
  <si>
    <t xml:space="preserve">kpl.   </t>
  </si>
  <si>
    <t>Fűtési-hűtési puffer tároló, 80 liter űrtartalommal. Csonkozással, bebúvó nyílással, lábakkal. Kaiflex ST 26mm alukasírozott szigetelő burkolattal. Pl. Fűtőber típus.</t>
  </si>
  <si>
    <t>Nyomásmérési hely kialakítása, hálózatba való beépítés, elzáró gömbcsappal,  0-6 bar határral.</t>
  </si>
  <si>
    <t>Megvalósulási, kezelési és karbantartási dokumentációk elkészítése.  Gépházban a kapcsolási terv üvegezett keretben  történő elhelyezése.</t>
  </si>
  <si>
    <t>A szelepek beszabályozása műszerrel, beállítása, a mérési jegyzőkönyv elkészítése. IMI-INTERNATIONAL Kft-től kell megrendelni.</t>
  </si>
  <si>
    <t>Légtechnikai kalorifer csatlakoztatása a fűtési hálózatra</t>
  </si>
  <si>
    <t>Vezérlés részére csatlakozási pontok kiépítése 1/2-3/4" hegeszthető karmantyú beépítésével,  automatika terv szerint</t>
  </si>
  <si>
    <t xml:space="preserve">rdszr. </t>
  </si>
  <si>
    <t>A csőhálózat többszöri tisztítása, átmosatása, feltöltése. A csőhálózat nyomáspróbája,  majd a rendszer a készülékekkel való ismételt nyomáspróbája  majd az üzemi próba megtartása.</t>
  </si>
  <si>
    <t xml:space="preserve">alk.   </t>
  </si>
  <si>
    <t>A rendszerek időszakos ürítése és feltöltése, a munkálatok során.</t>
  </si>
  <si>
    <t>A csőhálózati rendszer ellátása színjelzésekkel,  áramlási iránymutató nyilakkal,  felirati táblákkal.</t>
  </si>
  <si>
    <t>Légtechnikai kalorifer csatlakoztatása a hűtési hálózatra</t>
  </si>
  <si>
    <t>02  Fűtés hűtés</t>
  </si>
  <si>
    <t>57 Technológiai légtechnikai munkák</t>
  </si>
  <si>
    <t>83 Szellőztetőberendezések</t>
  </si>
  <si>
    <t>Négyszög keresztmetszetű légcsatorna és idomaik szerelése,  tartószerkezet nélkül, légcsatorna horganyzott acéllemezből, lemezvastagság: 0,9 mm, 501-1000 mm oldalhosszúság között AEROPRODUKT VL egyenes légcsatorna, horganyzott acéllemezből, 0,9 mm, 1,4 nyomásfokozat, oldalhossz:1001- mm, Csz.: APVL011409</t>
  </si>
  <si>
    <t>Kör keresztmetszetű légcsatorna és idomaik szerelése,  tartószerkezet nélkül, spirálkorcolt lemezcső, horganyzott acéllemezből, NÁ 63-150 mm között AEROPRODUKT SPIKO spirálkorcolt lemezcső borda nélkül, horganyzott acéllemezből, v=0,5 mm, NÁ 100 mm, Csz.: APSPIKOBN05100</t>
  </si>
  <si>
    <t>Kör keresztmetszetű légcsatorna és idomaik szerelése,  tartószerkezet nélkül, spirálkorcolt lemezcső, horganyzott acéllemezből, NÁ 63-150 mm között AEROPRODUKT SPIKO spirálkorcolt lemezcső borda nélkül, horganyzott acéllemezből, v=0,5 mm, NÁ 125 mm, Csz.: APSPIKOBN05125</t>
  </si>
  <si>
    <t>Kör keresztmetszetű légcsatorna és idomaik szerelése,  tartószerkezet nélkül, spirálkorcolt lemezcső, horganyzott acéllemezből, NÁ 160-250 mm között AEROPRODUKT SPIKO spirálkorcolt lemezcső borda nélkül, horganyzott acéllemezből, v=0,5 mm, NÁ 160 mm, Csz.: APSPIKOBN05160</t>
  </si>
  <si>
    <t>Kör keresztmetszetű légcsatorna és idomaik szerelése,  tartószerkezet nélkül, spirálkorcolt lemezcső, horganyzott acéllemezből, NÁ 160-250 mm között AEROPRODUKT SPIKO spirálkorcolt lemezcső borda nélkül, horganyzott acéllemezből, v=0,5 mm, NÁ 180 mm, Csz.: APSPIKOBN05180</t>
  </si>
  <si>
    <t>Kör keresztmetszetű légcsatorna és idomaik szerelése,  tartószerkezet nélkül, spirálkorcolt lemezcső, horganyzott acéllemezből, NÁ 160-250 mm között AEROPRODUKT SPIKO spirálkorcolt lemezcső borda nélkül, horganyzott acéllemezből, v=0,5 mm, NÁ 200 mm, Csz.: APSPIKOBN05200</t>
  </si>
  <si>
    <t>Kör keresztmetszetű légcsatorna és idomaik szerelése,  tartószerkezet nélkül, spirálkorcolt lemezcső, horganyzott acéllemezből, NÁ 160-250 mm között AEROPRODUKT SPIKO spirálkorcolt lemezcső borda nélkül, horganyzott acéllemezből, v=0,5 mm, NÁ 250 mm, Csz.: APSPIKOBN05250</t>
  </si>
  <si>
    <t>Kör keresztmetszetű légcsatorna és idomaik szerelése,  tartószerkezet nélkül, spirálkorcolt lemezcső, horganyzott acéllemezből, NÁ 280-450 mm között AEROPRODUKT SPIKO spirálkorcolt lemezcső borda nélkül, horganyzott acéllemezből, v=0,7 mm, NÁ 315 mm, Csz.: APSPIKOBN07315</t>
  </si>
  <si>
    <t>Kör keresztmetszetű légcsatorna és idomaik szerelése,  tartószerkezet nélkül, spirálkorcolt lemezcső, horganyzott acéllemezből, NÁ 280-450 mm között AEROPRODUKT SPIKO spirálkorcolt lemezcső borda nélkül, horganyzott acéllemezből, v=0,7 mm, NÁ 350 mm, Csz.: APSPIKOBN07350</t>
  </si>
  <si>
    <t>Kör keresztmetszetű légcsatorna és idomaik szerelése,  tartószerkezet nélkül, horganyzott acéllemez idomok, spirálkorcolt vagy hajlítható lemezcsőhöz, NÁ 280-450 mm között, ív, könyök idom AEROPRODUKT VF-04 90 fokos ívcső, horganyzott acéllemezből, NÁ 350 mm, Csz.: APVFHG04350</t>
  </si>
  <si>
    <t>Radiális és félradiális ventilátor elhelyezése, csőventilátor, fémházas, járókerék-átmérő: 200 mm-ig HELIOS RR 125 C csőventilátor, 230 V/50 Hz, 350 m3/h, Cikkszám: 5655</t>
  </si>
  <si>
    <t>Radiális és félradiális ventilátor elhelyezése, csőventilátor, fémházas, járókerék-átmérő: 200 mm-ig HELIOS RR 200 B csőventilátor, 230 V/50 Hz, 960 m3/h, Cikkszám: 5659</t>
  </si>
  <si>
    <t>Hangszigetelt négyszög keresztmetszetű befúvó- és elszívó légcsatorna és idom szerelése előszigetelt, hangszigetelt légcsatornából, 21mm falvastagsággal, helyszíni méretrevágással, a szükséges idomokkal. Tartó-rögzítő szerkezetekkel, a szükséges fal- és födémáttörésekkel, majd helyreállítással. Isover Climaver NETO típus.</t>
  </si>
  <si>
    <t>Légtechnikai rendszer beszabályozása, beszabályozási jegyzőkönyv készítése.</t>
  </si>
  <si>
    <t>MEFA szerelősín rendszer Típus 36, négyszög keresztmetszetű légcsatornához MEFA gyártmányú menetes függesztőszárral, horg. sínösszekötő elemekkel egyik végén tégla/beton épületszerkezetbe jóváhagyott rögzítéssel, zajcsillapíító gumibetéttel, légcsatorna összekötő C-kapcsokkal, a horganyzott szerelősín elemek,35/21,36/40 tip.</t>
  </si>
  <si>
    <t xml:space="preserve">tubus  </t>
  </si>
  <si>
    <t>Szilikon tömítőpaszta, sziloplaszt tömítés. légcsatornák tömítéséhez</t>
  </si>
  <si>
    <t>alkalom</t>
  </si>
  <si>
    <t>Légtechnikai hálózat zajszint mérése, egységen belül,  és a környezetben is. MSZ 18151/1/1982 szerint</t>
  </si>
  <si>
    <t>Trox LVS-100 kör keresztmetszetű elszívó légszelep</t>
  </si>
  <si>
    <t>Trox Z-LVS-100 kör keresztmetszetű elszívó légszelep</t>
  </si>
  <si>
    <t>Trox Z-LVS-125 kör keresztmetszetű elszívó légszelep</t>
  </si>
  <si>
    <t>Trox LVS-125 kör keresztmetszetű elszívó légszelep</t>
  </si>
  <si>
    <t>Schako DSC-S-2 résbefúvó csatlakozó dobozzal, végdarabbal, b.ép. szerinti színezve szellőző hálózatra kötve kompletten</t>
  </si>
  <si>
    <t>Halton PRA NA100 pillangószelep</t>
  </si>
  <si>
    <t>Halton PRA NA125 pillangószelep</t>
  </si>
  <si>
    <t>03  Légtechnika</t>
  </si>
  <si>
    <t>Fejezetek megnevezése</t>
  </si>
  <si>
    <t>Anyag összege</t>
  </si>
  <si>
    <t>Díj összege</t>
  </si>
  <si>
    <t>Merülőmotoros szivattyúk és tartozékaik elhelyezése és bekötése, merülőmotoros szivattyú, szennyezett-/szenny vízre, menetes kivitel, 2" Wilo-Drain TP 50 F 82/5,5 EM A merülőmotoros szivattyú, szennyvízhez, úszókapcsolóval, DN 50, 10 m kábellel, 1~230V, C:4029438 Automatikával, kompletten</t>
  </si>
  <si>
    <t>Indirekt fűtésű, álló vagy fekvő, fixen beépített fűtő spirál csőkígyóval vagy nélkül, tároló berendezés elhelyezése és bekötése, 300 l  Heizer SOH-300 indirekt fűtésű álló melegvíz tároló acélból, használati melegvíz készítéshez, két nagyfelületű hőcserélővel, védő zománcozással, magnézium anódos védelemmel, két nagyfelületű fűtőcsőspirállal, hőszigeteléssel. Tároló-űrtartalom: 276 liter, magassága 1450 mm, átmérője 670 mm szigeteléssel Automatikával, kompletten</t>
  </si>
  <si>
    <t>Fűtés-, klíma-, hűtéstechnika nedvestengelyű standard (átkapcsolható) szivattyúk elhelyezése és bekötése egyes szivattyúk (HMV) menetes kötéssel, DN 25 Wilo-Stratos-Z 25/1-8 nedvestengelyű cirkulációs szivattyú, RG ház, hasz. M.víz rendszerekhez, DN 25, menetes csat. PN6/10, 1~230V, C:2090469 Automatikával, kompletten</t>
  </si>
  <si>
    <t>Mitusbishi Zubadan PUHZ SHW230YKA levegő-víz hőszivattyú kültéri + beltéri egység Automatikával, kompletten</t>
  </si>
  <si>
    <t>Kamstrup Multical 302 ultrahangos hőmennyiségmérő, távadós Automatikával, kompletten</t>
  </si>
  <si>
    <t>York YLIH 218/3+1 Fan-Coil készülék álmennyezeti burkolat nélküli típus, 4 csöves mosható szűrővel Automatikával, kompletten</t>
  </si>
  <si>
    <t>York YLIH 220/3+1 Fan-Coil készülék álmennyezeti burkolat nélküli típus, 4 csöves mosható szűrővel Automatikával, kompletten</t>
  </si>
  <si>
    <t>TTL Trend EU200 N3-5 légfüggöny fűtésre, teljesítmény 18,8kW Automatikával, kompletten</t>
  </si>
  <si>
    <t>Danfoss Termix VX-W-9T100 távhő blokk Automatikával, kompletten</t>
  </si>
  <si>
    <t>Toshiba szerver klíma RAS-B13N3KV2-E/RAS-13N3AVP2-E kültéri és beltéri egység, kompletten Automatikával, kompletten</t>
  </si>
  <si>
    <t>Vagy ezzel műszakilag egyenértékű.</t>
  </si>
  <si>
    <t>Mosdó vagy mosómedence berendezés elhelyezése és bekötése, kifolyószelep, bűzelzáró és sarokszelep nélkül, falra szerelhető porcelán kivitelben (komplett) Sapho Purity 120×45 cm aszimmetrikus fali mosdó balos ill. jobbos kivitelben alaprajzi elrendezés szerint (3B+3J) komlpetten. Kludi Zenta egykaros mosdó csapteleppel.</t>
  </si>
  <si>
    <t>Mosdó vagy mosómedence berendezés elhelyezése és bekötése, kifolyószeleppel, bűzelzáróval és sarokszeleppel, Alföldi Bázis 5116 59 R1 fali mosdó EasyPlus bevonattal / 56×41,5 cm mérettel, szifontakaróval a beépítésehez szükséges elemekkel kompletten. Kludi Zenta egykaros mosdó csapteleppel</t>
  </si>
  <si>
    <t>Mosdó vagy mosómedence berendezés elhelyezése és bekötése, kifolyószeleppel, bűzelzáróval és sarokszeleppel, Alföldi Bázis 4145 45 01 k ézmosó 45×36 cm mérettel, szifontakaró nélkül a beépítésehez szükséges elemekkel kompletten. Kludi Zenta egykaros mosdó csapteleppel</t>
  </si>
  <si>
    <t>Mosdó vagy mosómedence berendezés elhelyezése és bekötése, kifolyószeleppel, bűzelzáróval és sarokszeleppel, pultra építhető öblítőmedence / kerámia – KOLO NOVA PRO 60×50 cm mérettel a tartókonzolokkal kompletten. Kludi Medi Care egykaros fali mosdócsapteleppel, króm, 349240524.</t>
  </si>
  <si>
    <t>Zuhanytálca vagy zuhanykabin elhelyezése és bekötése, zuhanytálca zuhanyfüggönnyel, csapteleppel és szifonnal, Kolo Pacifik szögletes zuhanytálca (120x90 cm, XBP0729000), zuhanyrózsával, H és M víz bekötéssel kompletten. zuhany csapteleppel, zuhanytartó rúddal és kézizuhannyal / Kludi Zenta zuhanycsaptelep + Zenta 1S zuhanygarnitúra 90 cm-es rúddal.</t>
  </si>
  <si>
    <t>Zuhanytálca vagy zuhanykabin elhelyezése és bekötése, zuhanytálca zuhanyfüggönnyel, csapteleppel és szifonnal, Kolo Pacifik szögletes zuhanytálca (140x90 cm, XBP0749000), zuhanyrózsával, H és M víz bekötéssel kompletten. zuhany csapteleppel, zuhanytartó rúddal és kézizuhannyal / Kludi Zenta zuhanycsaptelep + Zenta 1S zuhanygarnitúra 90 cm-es rúddal.</t>
  </si>
  <si>
    <t>WC csésze elhelyezése és bekötése, öblítőtartály, sarokszelep, WC ülőke,  nyomógomb elemekkel, porcelánból, hátsókifolyású, mélyöblítésű kivitelben, a következő elemekből:
Geberit Basic Duofix szerelő elem szerelt falhoz Delta nyomólapokhoz,
Geberit Delta 21 kétmennyiséges nyomólap fehér színben
Alföldi Saval fali mélyöblítésű WC,
Alföldi WC ülőke 87809501.</t>
  </si>
  <si>
    <t>PE polietilén lefolyócső szerelése csőtartókkal, szakszos tömörségi próbáva, -80C tartós, 95C rövid ideig tartó hőmérséklet tűréssel, szabadon, tartószerkezettel, tükörhegesztéses kötésekkel. Csőátmérő DN70, csőidomokkal.</t>
  </si>
  <si>
    <t>PE polietilén lefolyócső szerelése csőtartókkal, szakszos tömörségi próbáva, -80C tartós, 95C rövid ideig tartó hőmérséklet tűréssel, szabadon, tartószerkezettel, tükörhegesztéses kötésekkel. Csőátmérő DN110, csőidomokkal.</t>
  </si>
  <si>
    <t>PE polietilén lefolyócső szerelése csőtartókkal, szakszos tömörségi próbáva, -80C tartós, 95C rövid ideig tartó hőmérséklet tűréssel, szabadon, tartószerkezettel, tükörhegesztéses kötésekkel. Csőátmérő DN125, csőidomokkal.</t>
  </si>
  <si>
    <t>PE polietilén lefolyócső szerelése csőtartókkal, szakszos tömörségi próbáva, -80C tartós, 95C rövid ideig tartó hőmérséklet tűréssel, szabadon, tartószerkezettel, tükörhegesztéses kötésekkel. Csőátmérő DN150, csőidomokkal.</t>
  </si>
  <si>
    <t>Falikút, kiöntő vagy mosóvályú elhelyezése és bekötése, fali kiöntő, szifon (bűzelzáró) és tartozékokkal, acéllemezből vagy öntöttvasból Fali kiöntő,Fali vödör-kiöntő mosogató,Természetes selyem szatén felület,Kód:705110200</t>
  </si>
  <si>
    <t>Kétoldalon menetes szerelvény elhelyezése, DN 25 PN 10 - PN 40, szelepek, csappantyúk (szabályzó, fojtó-elzáró, beavatkozó) MSG öntöttvas átmeneti visszacsapószelep, menetes, PN 16, 225 °C, DN 25, MSG.1.12.V</t>
  </si>
  <si>
    <t>Kétoldalon menetes szerelvény elhelyezése, DN 25 PN 10 - PN 40, gömbcsap MVV-ISG UNIBALL gömbcsap saválló acélból, menetes, vízre, 23956, PN 40 DN 25</t>
  </si>
  <si>
    <t>Kétoldalon menetes szerelvény elhelyezése, DN 40 PN 10 - PN 40, szelepek, csappantyúk (szabályzó, fojtó-elzáró, beavatkozó) MSG acél átmeneti visszacsapószelep, PN 40, DN 40, MSG.1.14.V</t>
  </si>
  <si>
    <t>Kétoldalon menetes szerelvény elhelyezése, DN 40 PN 10 - PN 40, gömbcsap MVV-ISG UNIBALL gömbcsap saválló acélból, menetes, vízre, 23956, PN 40 DN 40</t>
  </si>
  <si>
    <t>Kétoldalon menetes szerelvény elhelyezése, DN 50 PN 10 - PN 40, gömbcsap MVV-ISG UNIBALL gömbcsap saválló acélból, menetes, vízre, 23956, PN 40 DN 50</t>
  </si>
  <si>
    <t>Kétoldalon menetes szerelvény elhelyezése, DN 65 PN 25 - PN 40, szelepek, csappantyúk (szabályzó, fojtó-elzáró, beavatkozó) MSG acél átmeneti visszacsapószelep, PN 40, DN 65, MSG.1.14.V</t>
  </si>
  <si>
    <t>Kétoldalon menetes szerelvény elhelyezése, DN 65 PN 25 - PN 40, gömbcsap MSG WELDHAHN gömbcsap saválló acélból, menetes, PN 16, DN 65, MSG.3.243.</t>
  </si>
  <si>
    <t>Kétoldalon menetes szerelvény elhelyezése, DN 80 PN 16 - PN 40, szelepek, csappantyúk (szabályzó, fojtó-elzáró, beavatkozó) MVV-ISG átmeneti visszacsapószelep, öntöttvas, menetes, PN 16 DN 80</t>
  </si>
  <si>
    <t>Kétoldalon menetes szerelvény elhelyezése, DN 80 PN 16 - PN 40, gömbcsap MVV-ISG UNIBALL gömbcsap saválló acélból, menetes, vízre, 24057, PN 16 DN 80</t>
  </si>
  <si>
    <t>Kétoldalon menetes szerelvény elhelyezése, DN 20 PN 10 - PN 40, szelepek, csappantyúk (szabályzó, fojtó-elzáró, beavatkozó) TA - STAD menetes beszabályozó szelep mérőcsonkkal  DN 20, PN 25 gömbgrafitos öntvény</t>
  </si>
  <si>
    <t>Kétoldalon menetes szerelvény elhelyezése, DN 25 PN 10 - PN 40, szelepek, csappantyúk (szabályzó, fojtó-elzáró, beavatkozó) TA - STAD menetes beszabályozó szelep mérőcsonkkal  DN 25, PN 25 gömbgrafitos öntvény</t>
  </si>
  <si>
    <t>Kétoldalon menetes szerelvény elhelyezése, DN 32 PN 10 - PN 40, szelepek, csappantyúk (szabályzó, fojtó-elzáró, beavatkozó) TA - STAD menetes beszabályozó szelep mérőcsonkkal  DN 32, PN 25 gömbgrafitos öntvény</t>
  </si>
  <si>
    <t>Kétoldalon menetes szerelvény elhelyezése, DN 40 PN 10 - PN 40, szelepek, csappantyúk (szabályzó, fojtó-elzáró, beavatkozó) TA - STAD menetes beszabályozó szelep mérőcsonkkal  DN 40, PN 25 gömbgrafitos öntvény</t>
  </si>
  <si>
    <t>Kétoldalon menetes szerelvény elhelyezése, DN 50 PN 10 - PN 40, szelepek, csappantyúk (szabályzó, fojtó-elzáró, beavatkozó) TA - STAD menetes beszabályozó szelep mérőcsonkkal  DN 50, PN 25 gömbgrafitos öntvény</t>
  </si>
  <si>
    <t>Kétoldalon menetes szerelvény elhelyezése, DN 65 PN 10 - PN 40, szelepek, csappantyúk (szabályzó, fojtó-elzáró, beavatkozó) TA - STAF menetes beszabályozó szelep mérőcsonkkal  DN 65, PN 25 gömbgrafitos öntvény</t>
  </si>
  <si>
    <t>Kétoldalon hegeszthető toldattal gyártott szerelvény elhelyezése szennyfogószűrő,  iszap- és levegőleválasztó, DN 50 méret felett, DN 80 Spirovent DN80 S hegtoldatos mikrobuborék vagy iszapleválasztó.</t>
  </si>
  <si>
    <t>Kétoldalon hegeszthető toldattal gyártott szerelvény elhelyezése szennyfogószűrő,  iszap- és levegőleválasztó, DN 50 méret felett, DN 65 Spirotrap DN65 S hegtoldatos mikrobuborék vagy iszapleválasztó.</t>
  </si>
  <si>
    <t>Háromjáratú motoros szabályozó váltócsap.  Beépítése a csőhálózatba. Hollandis, megfelelő elektromos meghajtóval,  tömítésekkel,  szerelési apróanyaggal. A szelep beszabályozása, beállítása, mérési jegyzőkönyv elkészítésével. Kapcsolási rajz és alaprajz szerinti elhelyezéssel.</t>
  </si>
  <si>
    <t>Kör keresztmetszetű, könnyített lemezcső szerelése, külön tételben kiírt tartószerkezetre, acél vagy alumínium anyagból, flexibilis, (kihúzható), alumínium lemezcső, NA 101-160 mm között Nagyflexibilitású légtechnikai hő- és hangszigetelt cső SONODEC-125</t>
  </si>
  <si>
    <t>Kör keresztmetszetű légcsatorna és idomaik szerelése,  tartószerkezet nélkül, hajlítható lemezcső, alumínium szalagból, NÁ 63-150 mm között AEROPRODUKT WESTERFORM hajlítható lemezcső, alumínium szalagbó, v=0,2 mm, NÁ 125 mm, Csz.: APWFOALU125</t>
  </si>
  <si>
    <t>Négyszög keresztmetszetű légrács szerelése. Fix lamellákkal, csatlakozó dobozzal.
AEROPRODUKT CDD-H 625x425mm rács</t>
  </si>
  <si>
    <t>Négyszög keresztmetszetű légrács szerelése. Fix lamellákkal, csatlakozó dobozzal.
AEROPRODUKT CDD-H 1000x300mm rács</t>
  </si>
  <si>
    <t>Perforált lemez pillangószelep résbefúvó csatlakozócsonkokhoz NA125 méretben</t>
  </si>
  <si>
    <t>Kezelőajtó (fém) a gipszkarton álmennyezetben
1000x300mm méretben.</t>
  </si>
  <si>
    <t>db</t>
  </si>
  <si>
    <t>MEFA szerelősín rendszer Típus 45, négyszög keresztmetszetű légcsatornához MEFA gyártmányú menetes függesztőszárral, horg. sínösszekötő elemekkel egyik végén tégla/beton épületszerkezetbe jóváhagyott rögzítéssel, zajcsillapíító gumibetéttel, légcsatorna összekötő C-kapcsokkal, a horganyzott szerelősín elemek,45/40, 45/60 tip.</t>
  </si>
  <si>
    <t>Kör keresztmetszetű légcsatorna és idomaik szerelése,  tartószerkezet nélkül, horganyzott acéllemez idomok, spirálkorcolt vagy hajlítható lemezcsőhöz, NÁ 80-150 mm között, elágazó idom VF07 T-idom, préselt lecsatlakozó csonkkal, horganyzott acéllemezből, d1/d3-TPC = 100/100 mm</t>
  </si>
  <si>
    <t>Kör keresztmetszetű légcsatorna és idomaik szerelése,  tartószerkezet nélkül, horganyzott acéllemez idomok, spirálkorcolt vagy hajlítható lemezcsőhöz, NÁ 80-150 mm között, elágazó idom VF07 T-idom, préselt lecsatlakozó csonkkal, horganyzott acéllemezből, d1/d3-TPC = 125/100 mm</t>
  </si>
  <si>
    <t>Kör keresztmetszetű légcsatorna és idomaik szerelése,  tartószerkezet nélkül, horganyzott acéllemez idomok, spirálkorcolt vagy hajlítható lemezcsőhöz, NÁ 160-250 mm között, elágazó idom VF07 T-idom, préselt lecsatlakozó csonkkal, horganyzott acéllemezből, d1/d3-TPC = 160/125 mm</t>
  </si>
  <si>
    <t>Kör keresztmetszetű légcsatorna és idomaik szerelése,  tartószerkezet nélkül, horganyzott acéllemez idomok, spirálkorcolt vagy hajlítható lemezcsőhöz, NÁ 160-250 mm között, elágazó idom VF07 T-idom, préselt lecsatlakozó csonkkal, horganyzott acéllemezből, d1/d3-TPC = 200/100 mm</t>
  </si>
  <si>
    <t>Kör keresztmetszetű légcsatorna és idomaik szerelése,  tartószerkezet nélkül, horganyzott acéllemez idomok, spirálkorcolt vagy hajlítható lemezcsőhöz, NÁ 160-250 mm között, elágazó idom VF07 T-idom, préselt lecsatlakozó csonkkal, horganyzott acéllemezből, d1/d3-TPC = 200/125 mm</t>
  </si>
  <si>
    <t>Kör keresztmetszetű légcsatorna és idomaik szerelése,  tartószerkezet nélkül, horganyzott acéllemez idomok, spirálkorcolt vagy hajlítható lemezcsőhöz, NÁ 160-250 mm között, elágazó idom VF07 T-idom, préselt lecsatlakozó csonkkal, horganyzott acéllemezből, d1/d3-TPC = 200/200 mm</t>
  </si>
  <si>
    <t>Kör keresztmetszetű légcsatorna és idomaik szerelése,  tartószerkezet nélkül, horganyzott acéllemez idomok, spirálkorcolt vagy hajlítható lemezcsőhöz, NÁ 160-250 mm között, elágazó idom VF07 T-idom, préselt lecsatlakozó csonkkal, horganyzott acéllemezből, d1/d3-TPC = 250/125 mm</t>
  </si>
  <si>
    <t>Kör keresztmetszetű légcsatorna és idomaik szerelése,  tartószerkezet nélkül, horganyzott acéllemez idomok, spirálkorcolt vagy hajlítható lemezcsőhöz, NÁ 160-250 mm között, elágazó idom VF07 T-idom, horganyzott acéllemezből d1/d3/d2 TC  =  160 / 125/ 100 mm</t>
  </si>
  <si>
    <t>Kör keresztmetszetű légcsatorna és idomaik szerelése,  tartószerkezet nélkül, horganyzott acéllemez idomok, spirálkorcolt vagy hajlítható lemezcsőhöz, NÁ 160-250 mm között, elágazó idom VF07 T-idom, horganyzott acéllemezből d1/d3/d2 TC  =  180 / 125/ 125 mm</t>
  </si>
  <si>
    <t>Kör keresztmetszetű légcsatorna és idomaik szerelése,  tartószerkezet nélkül, horganyzott acéllemez idomok, spirálkorcolt vagy hajlítható lemezcsőhöz, NÁ 160-250 mm között, elágazó idom VF07 T-idom, horganyzott acéllemezből d1/d3/d2 TC  =  180 / 125/ 160 mm</t>
  </si>
  <si>
    <t>Kör keresztmetszetű légcsatorna és idomaik szerelése,  tartószerkezet nélkül, horganyzott acéllemez idomok, spirálkorcolt vagy hajlítható lemezcsőhöz, NÁ 160-250 mm között, elágazó idom VF07 T-idom, horganyzott acéllemezből d1/d3/d2 TC  =  200 / 125/ 180 mm</t>
  </si>
  <si>
    <t>Kör keresztmetszetű légcsatorna és idomaik szerelése,  tartószerkezet nélkül, horganyzott acéllemez idomok, spirálkorcolt vagy hajlítható lemezcsőhöz, NÁ 160-250 mm között, elágazó idom VF07 T-idom, horganyzott acéllemezből d1/d3/d2 TC  =  250 / 180/ 150 mm</t>
  </si>
  <si>
    <t>Kör keresztmetszetű légcsatorna és idomaik szerelése,  tartószerkezet nélkül, horganyzott acéllemez idomok, spirálkorcolt vagy hajlítható lemezcsőhöz, NÁ 160-250 mm között, elágazó idom VF07 T-idom, horganyzott acéllemezből d1/d3/d2 TC  =  250 / 200/ 125 mm</t>
  </si>
  <si>
    <t>Kör keresztmetszetű légcsatorna és idomaik szerelése,  tartószerkezet nélkül, horganyzott acéllemez idomok, spirálkorcolt vagy hajlítható lemezcsőhöz, NÁ 280-450 mm között, elágazó idom VF07 T-idom, horganyzott acéllemezből d1/d3/d2 TC  =  315 / 160/ 250 mm</t>
  </si>
  <si>
    <t>Kör keresztmetszetű légcsatorna és idomaik szerelése,  tartószerkezet nélkül, horganyzott acéllemez idomok, spirálkorcolt vagy hajlítható lemezcsőhöz, NÁ 280-450 mm között, elágazó idom VF07 T-idom, horganyzott acéllemezből d1/d3/d2 TC  =  315 / 180/ 200 mm</t>
  </si>
  <si>
    <t>Kör keresztmetszetű légcsatorna és idomaik szerelése,  tartószerkezet nélkül, horganyzott acéllemez idomok, spirálkorcolt vagy hajlítható lemezcsőhöz, NÁ 80-150 mm között, szűkítő idom VF08 koncentrikus szűkítő idom, horganyzott acéllemezből, NÁ 150/125 mm</t>
  </si>
  <si>
    <t>Kör keresztmetszetű légcsatorna és idomaik szerelése,  tartószerkezet nélkül, horganyzott acéllemez idomok, spirálkorcolt vagy hajlítható lemezcsőhöz, NÁ 160-250 mm között, szűkítő idom VF08 koncentrikus szűkítő idom, horganyzott acéllemezből, NÁ 160/125 mm</t>
  </si>
  <si>
    <t>Kör keresztmetszetű légcsatorna és idomaik szerelése,  tartószerkezet nélkül, horganyzott acéllemez idomok, spirálkorcolt vagy hajlítható lemezcsőhöz, NÁ 160-250 mm között, szűkítő idom VF08 koncentrikus szűkítő idom, horganyzott acéllemezből, NÁ 200/125 mm</t>
  </si>
  <si>
    <t>Kör keresztmetszetű légcsatorna és idomaik szerelése,  tartószerkezet nélkül, horganyzott acéllemez idomok, spirálkorcolt vagy hajlítható lemezcsőhöz, NÁ 160-250 mm között, szűkítő idom VF08 koncentrikus szűkítő idom, horganyzott acéllemezből, NÁ 200/160 mm</t>
  </si>
  <si>
    <t>Kör keresztmetszetű légcsatorna és idomaik szerelése,  tartószerkezet nélkül, horganyzott acéllemez idomok, spirálkorcolt vagy hajlítható lemezcsőhöz, NÁ 280-450 mm között, szűkítő idom VF08 koncentrikus szűkítő idom, horganyzott acéllemezből, NÁ 350/200 mm</t>
  </si>
  <si>
    <t>Kör keresztmetszetű légcsatorna és idomaik szerelése,  tartószerkezet nélkül, horganyzott acéllemez idomok, spirálkorcolt vagy hajlítható lemezcsőhöz, NÁ 280-450 mm között, szűkítő idom VF08 koncentrikus szűkítő idom, horganyzott acéllemezből, NÁ 350/250 mm</t>
  </si>
  <si>
    <t>Kör keresztmetszetű légcsatorna és idomaik szerelése,  tartószerkezet nélkül, horganyzott acéllemez idomok, spirálkorcolt vagy hajlítható lemezcsőhöz, NÁ 280-450 mm között, szűkítő idom VF08 koncentrikus szűkítő idom, horganyzott acéllemezből, NÁ 350/315 mm</t>
  </si>
  <si>
    <t>Kör keresztmetszetű légcsatorna és idomaik szerelése,  tartószerkezet nélkül, horganyzott acéllemez idomok, spirálkorcolt vagy hajlítható lemezcsőhöz, NÁ 80-150 mm között, ív, könyök idom VF04 90fokos könyökidom, horganyzott acéllemezből, NÁ 100 mm</t>
  </si>
  <si>
    <t>Kör keresztmetszetű légcsatorna és idomaik szerelése,  tartószerkezet nélkül, horganyzott acéllemez idomok, spirálkorcolt vagy hajlítható lemezcsőhöz, NÁ 80-150 mm között, ív, könyök idom VF04 90fokos könyökidom, horganyzott acéllemezből, NÁ 125 mm</t>
  </si>
  <si>
    <t>Kör keresztmetszetű légcsatorna és idomaik szerelése,  tartószerkezet nélkül, horganyzott acéllemez idomok, spirálkorcolt vagy hajlítható lemezcsőhöz, NÁ 160-250 mm között, ív, könyök idom VF04 90fokos könyökidom, horganyzott acéllemezből, NÁ 160 mm</t>
  </si>
  <si>
    <t>Kör keresztmetszetű légcsatorna és idomaik szerelése,  tartószerkezet nélkül, horganyzott acéllemez idomok, spirálkorcolt vagy hajlítható lemezcsőhöz, NÁ 160-250 mm között, ív, könyök idom VF04 90fokos könyökidom, horganyzott acéllemezből, NÁ 180 mm</t>
  </si>
  <si>
    <t>Kör keresztmetszetű légcsatorna és idomaik szerelése,  tartószerkezet nélkül, horganyzott acéllemez idomok, spirálkorcolt vagy hajlítható lemezcsőhöz, NÁ 160-250 mm között, ív, könyök idom VF04 90fokos könyökidom, horganyzott acéllemezből, NÁ 200 mm</t>
  </si>
  <si>
    <t>Kör keresztmetszetű légcsatorna és idomaik szerelése,  tartószerkezet nélkül, horganyzott acéllemez idomok, spirálkorcolt vagy hajlítható lemezcsőhöz, NÁ 160-250 mm között, ív, könyök idom VF04 90fokos könyökidom, horganyzott acéllemezből, NÁ 250 mm</t>
  </si>
  <si>
    <t>Kör keresztmetszetű légcsatorna és idomaik szerelése,  tartószerkezet nélkül, horganyzott acéllemez idomok, spirálkorcolt vagy hajlítható lemezcsőhöz, NÁ 280-450 mm között, elágazó idom VF07 T-idom, gumitömítéssel, horganyzott acéllemezből, DN 315/125, TCPU-315-125</t>
  </si>
  <si>
    <t>Kör keresztmetszetű légcsatorna és idomaik szerelése,  tartószerkezet nélkül, horganyzott acéllemez idomok, spirálkorcolt vagy hajlítható lemezcsőhöz, NÁ 280-450 mm között, elágazó idom VF07 T-idom, gumitömítéssel, horganyzott acéllemezből, DN 355/125, TCPU-355-125</t>
  </si>
  <si>
    <t>Kör keresztmetszetű légcsatorna és idomaik szerelése,  tartószerkezet nélkül, horganyzott acéllemez idomok, spirálkorcolt vagy hajlítható lemezcsőhöz, NÁ 280-450 mm között, elágazó idom VF07 T-idom, gumitömítéssel, horganyzott acéllemezből, DN 355/355, TCPU-355-355</t>
  </si>
  <si>
    <t>Kör keresztmetszetű hangtompító elhelyezése, NÁ 500 mm-ig HCSK 125 Flexibilis hangcsillapító, NÁ 125, Cikksz.:0677</t>
  </si>
  <si>
    <t>Kör keresztmetszetű hangtompító elhelyezése, NÁ 500 mm-ig HCSK 200 Flexibilis hangcsillapító, NÁ 200, Cikksz.:0679</t>
  </si>
  <si>
    <t>Ventilátor kiegészítő elemek elhelyezése, csőventilátorhoz, kisventilátorokhoz, központi szellőztető rendszerekhez, járókerék-átmérő: 200 mm-ig Airvent rezgéstompító kapcsoló bilincs, NÁ 200, Cikkszám: 5078</t>
  </si>
  <si>
    <t>Ventilátor kiegészítő elemek elhelyezése, csőventilátorhoz, kisventilátorokhoz, központi szellőztető rendszerekhez, járókerék-átmérő: 200 mm-ig Airvent rezgéstompító kapcsoló bilincs, NÁ 125, Cikkszám: 5076</t>
  </si>
  <si>
    <t>Légkezelő - "B" rendszer (Védőnők).
Pl. Atrea Duplex 2500 Multi Eco típus.
ErP 2018-nak megfelelő, keresztáramú/ellenáramú hővisszanyerővel-, EC motorokkal ellátott ventilátorokkal működő befúvó – elszívó kompakt klímagépsor az alábbi elemekből:
A gépsor befúvó oldalán:
zsalu, G4 jóságfokú szűrőelem, majd ellenáramú/keresztáramú hővisszanyerő (bypass-szal), utána fűtő-, és hűtő hőcserélő, befúvó ventilátor.
Az elszívó oldalon:
G4 jóságfokú szűrőelem, elszívó ventilátor, a keresztáramú hővisszanyerő, zsalu. 
Vbe = 2400 m³/h
Vel  = 2350 m³/h
Fűtési igény: (50/40/24°C) 12,1 kW
Hűtési igény: (7/12/18°C) 15,5 kW
Szívóoldali nyomásigény: 330 Pa
Nyomóoldali nyomásigény: 380 Pa
Komplett vezérlő automatikával, a szükséges érzékelőkkel, készülékekkel, vezérlő szekrénnyel, kábelezéssel, kompletten. A vezérlés tervét a végleges gépészeti berendezés típusára való el kell készíteni! Csatlakoztatva épületfelegyeleti rendszerre, kompletten.</t>
  </si>
  <si>
    <t>Légkezelő - "A" rendszer (Rendelők).
Pl. Atrea Duplex 2500 Multi Eco típus.
ErP 2018-nak megfelelő, keresztáramú/ellenáramú hővisszanyerővel-, EC motorokkal ellátott ventilátorokkal működő befúvó – elszívó kompakt klímagépsor az alábbi elemekből:
A gépsor befúvó oldalán:
zsalu, G4 jóságfokú szűrőelem, majd ellenáramú/keresztáramú hővisszanyerő (bypass-szal), utána fűtő-, és hűtő hőcserélő, befúvó ventilátor.
Az elszívó oldalon:
G4 jóságfokú szűrőelem, elszívó ventilátor, a keresztáramú hővisszanyerő, zsalu. 
Vbe = 1900 m³/h
Vel  = 1800 m³/h
Fűtési igény: (50/40/24°C) 9,8 kW
Hűtési igény: (7/12/18°C) 12,5 kW
Szívóoldali nyomásigény: 300 Pa
Nyomóoldali nyomásigény: 340 Pa
Komplett vezérlő automatikával, a szükséges érzékelőkkel, készülékekkel, vezérlő szekrénnyel, kábelezéssel, kompletten. A vezérlés tervét a végleges gépészeti berendezés típusára való el kell készíteni! Csatlakoztatva épületfelegyeleti rendszerre, kompletten.</t>
  </si>
  <si>
    <t>Mosogató elhelyezése és bekötése, hideg-meleg vízre, háztartási mosogatók, Kludi Logo Neo csapteleppel és bűzelzáróval, bútorba beépített, kétmedencés Rozsdamentes lemez háztartási mosogató, kétmedencés 900x600 mm</t>
  </si>
  <si>
    <t>e</t>
  </si>
  <si>
    <t>Vagy ezzel műszakilag egyenértékű</t>
  </si>
  <si>
    <t>Vagy ezzel műszakilag egyenértékű
pl: Pipelife</t>
  </si>
  <si>
    <t>Vagy ezzel műszakilag egyenértékű
pl: Valsir</t>
  </si>
  <si>
    <t>Vagy ezzel műszakilag egyenértékű
pl: Fixtremd</t>
  </si>
  <si>
    <t>Vagy ezzel műszakilag egyenértékű
pl: Flamco</t>
  </si>
  <si>
    <t>Vagy ezzel műszakilag egyenértékű
pl: Aertesi</t>
  </si>
  <si>
    <t>Anyag egység-ár</t>
  </si>
  <si>
    <t>Díj egység-re</t>
  </si>
  <si>
    <t>Ssz</t>
  </si>
  <si>
    <t>Menny</t>
  </si>
  <si>
    <t>Vagy ezzel műszakilag egyen-értékű</t>
  </si>
  <si>
    <r>
      <t>Vízelvezetés merülőmotoros szivattyúk elhelyezése és bekötése szennyezett víz szállítására, hordozható kivitelben, tömlővéges csatlakozással, DN 32-40 Wilo TM 32/8 merülőmotoros szivattyú szennyezett vízre DN 32, 10 m kábellel, P</t>
    </r>
    <r>
      <rPr>
        <vertAlign val="subscript"/>
        <sz val="9.5"/>
        <rFont val="Arial"/>
        <family val="2"/>
      </rPr>
      <t>2</t>
    </r>
    <r>
      <rPr>
        <sz val="9.5"/>
        <rFont val="Arial"/>
        <family val="2"/>
      </rPr>
      <t>0,37 kW, 1~230 V, C:4048411 Automatikával, kompletten</t>
    </r>
  </si>
  <si>
    <r>
      <t xml:space="preserve">rozsdamentes acél </t>
    </r>
    <r>
      <rPr>
        <b/>
        <sz val="9.5"/>
        <rFont val="Arial"/>
        <family val="2"/>
      </rPr>
      <t xml:space="preserve">kombinált kézmosó - kiöntő </t>
    </r>
    <r>
      <rPr>
        <sz val="9.5"/>
        <rFont val="Arial"/>
        <family val="2"/>
      </rPr>
      <t>felhajtható ráccsal, fali konzollal / pl. Agrikon Alfa G2 1666KT</t>
    </r>
  </si>
  <si>
    <t>Vagy ezzel műszakilag egyenértékű 
pl: Pipelife</t>
  </si>
  <si>
    <t>Budapest Főváros XIV. kerület</t>
  </si>
  <si>
    <t>Zugló Önkormányzata fenntartásában álló</t>
  </si>
  <si>
    <t>Területi Védőnői és Házi Gyermekorvosi</t>
  </si>
  <si>
    <t>Rendelőépületének  felújítása</t>
  </si>
  <si>
    <t>1145 Budapest XIV. kerület, Csertő park 3/b-c.</t>
  </si>
  <si>
    <t>helyrajzi szám: 39470/64</t>
  </si>
  <si>
    <t xml:space="preserve"> ÉPÜLETGÉPÉSZ KIVITELI TERV</t>
  </si>
  <si>
    <t>nettó összesen:</t>
  </si>
  <si>
    <t>+ 27% ÁFA</t>
  </si>
  <si>
    <t>bruttó összesen:</t>
  </si>
  <si>
    <t>összesen:</t>
  </si>
  <si>
    <t>Vagy ezzel műszakilag egyenértékű
egyedi perforált lemez</t>
  </si>
  <si>
    <t>l</t>
  </si>
  <si>
    <t>Mozgássérült WC csésze elhelyezése és bekötése, öblítőtartállyal, sarokszeleppel, ms. WC ülőkével,  nyomógombbal, porcelánból, hátsókifolyású, mélyöblítésű kivitelben KOLO / NOVA Pro Bez Barier falra rögzíthető 70 cm hosszú WC 46 cm-es ülésmagassággal,
hozzá megfelelő (magasságában állítható Geberit tartállyal) WC öblítőtartály felszerelése és bekötése, szerelőelemes (működtető elemmel) falba építhető  szerelőelem WC-hez, megállítható WC tartállyal. Flexibilis bekötőcsővel, takarórózsával, apróanyaggal, tömítéssel, nyomáspróbával, víz és csatorna bekötéssel, kompletten. KOLO / NOVA Pro Bez Barier mosdó 55×55 cm bekötéssel kompletten.</t>
  </si>
  <si>
    <t xml:space="preserve">Vagy ezzel műszakilag egyenértékű
</t>
  </si>
  <si>
    <t xml:space="preserve">Nedvestengelyű keringtető szivattyúk elhelyezése és bekötése, elektronikusan szabályozott kivitel, fűtési, klímaalkalmazási és hűtési célokra, menetes csatlakozással, (ellenkarimák és kötéskészletek nélkül), DN 32 Wilo-Stratos 32/1-8 nedvestengelyű keringető szivattyú, DN 32, menetes csatlakozással, A-energiaosztály, 1~230V, C:2090461 Automatikával, kompletten
Szükséges mennyiség: 6 db + 1 db tartalék </t>
  </si>
  <si>
    <t xml:space="preserve">Nedvestengelyű keringtető szivattyúk elhelyezése és bekötése, elektronikusan szabályozott kivitel, fűtési, klímaalkalmazási és hűtési célokra, menetes csatlakozással, (ellenkarimák és kötéskészletek nélkül), DN 32 Wilo-Stratos 32/1-12 nedvestengelyű keringető szivattyú, DN 32, menetes csatlakozással, A-energiaosztály, 1~230V, C:2090462 Automatikával, kompletten
Szükséges mennyiség: 1 db + 1 db tartalék </t>
  </si>
  <si>
    <t xml:space="preserve">Nedvestengelyű keringtető szivattyúk elhelyezése és bekötése, elektronikusan szabályozott kivitel, fűtési, klímaalkalmazási és hűtési célokra, menetes csatlakozással, (ellenkarimák és kötéskészletek nélkül), DN 40 Wilo-Stratos 40/1-8 nedvestengelyű keringető szivattyú, DN 40,  menetes csatlakozással, A-energiaosztály, 1~230V, C:2090463 Automatikával, kompletten
Szükséges mennyiség: 1 db + 1 db tartalék </t>
  </si>
  <si>
    <r>
      <t>Négyszög keresztmetszetű légrács szerelése lemezcsatornára, felületnagyság: 0,10 m</t>
    </r>
    <r>
      <rPr>
        <vertAlign val="superscript"/>
        <sz val="9.5"/>
        <rFont val="Arial"/>
        <family val="2"/>
      </rPr>
      <t>2</t>
    </r>
    <r>
      <rPr>
        <sz val="9.5"/>
        <rFont val="Arial"/>
        <family val="2"/>
      </rPr>
      <t>-ig AEROPRODUKT CSD-H aprólamellás rács egysoros, acél, fehér színre festve, H/L = 125/ 225 mm, Csz.: APCSDH125225</t>
    </r>
  </si>
  <si>
    <r>
      <t>Négyszög keresztmetszetű szabályozó zsalu felszerelése lemezcsatornára, felületnagyság: 0,11-0,25 m</t>
    </r>
    <r>
      <rPr>
        <vertAlign val="superscript"/>
        <sz val="9.5"/>
        <rFont val="Arial"/>
        <family val="2"/>
      </rPr>
      <t>2</t>
    </r>
    <r>
      <rPr>
        <sz val="9.5"/>
        <rFont val="Arial"/>
        <family val="2"/>
      </rPr>
      <t xml:space="preserve"> között ATC légcsatornába építhető légmennyiség-szabályzó zsalu, légtömör kivitelben, horganyzott acél, JL254  300 x 400, Csz.: B010201300400</t>
    </r>
  </si>
  <si>
    <r>
      <t>Négyszög keresztmetszetű szabályozó zsalu felszerelése lemezcsatornára, felületnagyság: 0,26-0,60 m</t>
    </r>
    <r>
      <rPr>
        <vertAlign val="superscript"/>
        <sz val="9.5"/>
        <rFont val="Arial"/>
        <family val="2"/>
      </rPr>
      <t>2</t>
    </r>
    <r>
      <rPr>
        <sz val="9.5"/>
        <rFont val="Arial"/>
        <family val="2"/>
      </rPr>
      <t xml:space="preserve"> között ATC légcsatornába építhető légmennyiség-szabályzó zsalu, légtömör kivitelben, horganyzott acél, JL254  700 x 450, Csz.: B010201700500</t>
    </r>
  </si>
  <si>
    <r>
      <t>Négyszög keresztmetszetű hangtompító elhelyezése tartószerkezettel, 1,5-2 m hosszú elem, felületnagyság: 0,11-0,25 m</t>
    </r>
    <r>
      <rPr>
        <vertAlign val="superscript"/>
        <sz val="9.5"/>
        <rFont val="Arial"/>
        <family val="2"/>
      </rPr>
      <t>2</t>
    </r>
    <r>
      <rPr>
        <sz val="9.5"/>
        <rFont val="Arial"/>
        <family val="2"/>
      </rPr>
      <t xml:space="preserve"> között</t>
    </r>
  </si>
  <si>
    <t>ÁRAZATLAN KÖLTSÉGVETÉSKIIRÁS</t>
  </si>
  <si>
    <r>
      <t xml:space="preserve">Sentinel X300 univerzális tisztító központi hűtési rendszerekhez, 1% keveréssel
</t>
    </r>
    <r>
      <rPr>
        <b/>
        <i/>
        <sz val="9.5"/>
        <rFont val="Arial"/>
        <family val="2"/>
      </rPr>
      <t>opcionális tételként Megrendelővel egyeztetett vízlágyító beszereléssel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</si>
</sst>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trike/>
      <sz val="9.5"/>
      <name val="Arial"/>
      <family val="2"/>
    </font>
    <font>
      <vertAlign val="subscript"/>
      <sz val="9.5"/>
      <name val="Arial"/>
      <family val="2"/>
    </font>
    <font>
      <b/>
      <sz val="14"/>
      <name val="Arial CE"/>
      <family val="2"/>
    </font>
    <font>
      <sz val="10"/>
      <name val="Times New Roman CE"/>
      <family val="1"/>
    </font>
    <font>
      <b/>
      <sz val="12"/>
      <name val="Arial CE"/>
      <family val="2"/>
    </font>
    <font>
      <b/>
      <sz val="14"/>
      <name val="Arial"/>
      <family val="2"/>
    </font>
    <font>
      <sz val="14"/>
      <name val="Arial CE"/>
      <family val="0"/>
    </font>
    <font>
      <vertAlign val="superscript"/>
      <sz val="9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9.5"/>
      <name val="Arial"/>
      <family val="2"/>
    </font>
    <font>
      <b/>
      <i/>
      <sz val="9.5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3" fontId="3" fillId="0" borderId="0" xfId="0" applyNumberFormat="1" applyFont="1" applyFill="1" applyAlignment="1">
      <alignment horizontal="right" vertical="top" wrapText="1"/>
    </xf>
    <xf numFmtId="0" fontId="3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9" fillId="0" borderId="0" xfId="0" applyFont="1" applyAlignment="1">
      <alignment horizontal="right" vertical="top" wrapText="1"/>
    </xf>
    <xf numFmtId="0" fontId="49" fillId="0" borderId="0" xfId="0" applyFont="1" applyAlignment="1">
      <alignment vertical="top" wrapText="1"/>
    </xf>
    <xf numFmtId="0" fontId="49" fillId="0" borderId="11" xfId="0" applyFont="1" applyBorder="1" applyAlignment="1" quotePrefix="1">
      <alignment horizontal="right" vertical="top" wrapText="1"/>
    </xf>
    <xf numFmtId="0" fontId="49" fillId="0" borderId="11" xfId="0" applyFont="1" applyBorder="1" applyAlignment="1">
      <alignment vertical="top" wrapText="1"/>
    </xf>
    <xf numFmtId="0" fontId="49" fillId="0" borderId="12" xfId="0" applyFont="1" applyBorder="1" applyAlignment="1">
      <alignment horizontal="right" vertical="top" wrapText="1"/>
    </xf>
    <xf numFmtId="0" fontId="49" fillId="0" borderId="12" xfId="0" applyFont="1" applyBorder="1" applyAlignment="1">
      <alignment vertical="top" wrapText="1"/>
    </xf>
    <xf numFmtId="3" fontId="50" fillId="0" borderId="0" xfId="0" applyNumberFormat="1" applyFont="1" applyAlignment="1">
      <alignment vertical="top" wrapText="1"/>
    </xf>
    <xf numFmtId="3" fontId="9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49" fillId="0" borderId="10" xfId="0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4" fillId="0" borderId="0" xfId="0" applyFont="1" applyFill="1" applyAlignment="1">
      <alignment vertical="top" wrapText="1"/>
    </xf>
    <xf numFmtId="3" fontId="4" fillId="0" borderId="0" xfId="0" applyNumberFormat="1" applyFont="1" applyFill="1" applyAlignment="1">
      <alignment horizontal="right" vertical="top" wrapText="1"/>
    </xf>
    <xf numFmtId="0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3" fontId="3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3" fontId="4" fillId="0" borderId="0" xfId="0" applyNumberFormat="1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3" fontId="49" fillId="0" borderId="11" xfId="0" applyNumberFormat="1" applyFont="1" applyBorder="1" applyAlignment="1">
      <alignment horizontal="center" vertical="top" wrapText="1"/>
    </xf>
    <xf numFmtId="3" fontId="49" fillId="0" borderId="12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4" fillId="0" borderId="0" xfId="0" applyFont="1" applyFill="1" applyAlignment="1">
      <alignment vertical="top" wrapText="1"/>
    </xf>
    <xf numFmtId="0" fontId="31" fillId="0" borderId="0" xfId="0" applyNumberFormat="1" applyFont="1" applyFill="1" applyAlignment="1">
      <alignment vertical="top" wrapText="1"/>
    </xf>
    <xf numFmtId="0" fontId="31" fillId="0" borderId="0" xfId="0" applyFont="1" applyFill="1" applyAlignment="1">
      <alignment horizontal="center" vertical="center" wrapText="1"/>
    </xf>
    <xf numFmtId="3" fontId="31" fillId="0" borderId="0" xfId="0" applyNumberFormat="1" applyFont="1" applyFill="1" applyAlignment="1">
      <alignment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2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36.421875" style="14" customWidth="1"/>
    <col min="2" max="3" width="20.7109375" style="25" customWidth="1"/>
    <col min="4" max="4" width="14.28125" style="14" customWidth="1"/>
    <col min="5" max="16384" width="9.140625" style="14" customWidth="1"/>
  </cols>
  <sheetData>
    <row r="5" spans="1:5" ht="36" customHeight="1">
      <c r="A5" s="54" t="s">
        <v>231</v>
      </c>
      <c r="B5" s="50"/>
      <c r="C5" s="50"/>
      <c r="D5" s="32"/>
      <c r="E5" s="32"/>
    </row>
    <row r="6" spans="1:5" ht="15.75">
      <c r="A6" s="16"/>
      <c r="B6" s="26"/>
      <c r="C6" s="27"/>
      <c r="D6" s="17"/>
      <c r="E6" s="16"/>
    </row>
    <row r="7" spans="1:5" ht="18">
      <c r="A7" s="55" t="s">
        <v>209</v>
      </c>
      <c r="B7" s="55"/>
      <c r="C7" s="55"/>
      <c r="D7" s="33"/>
      <c r="E7" s="33"/>
    </row>
    <row r="8" spans="1:5" ht="18" customHeight="1">
      <c r="A8" s="56" t="s">
        <v>210</v>
      </c>
      <c r="B8" s="56"/>
      <c r="C8" s="56"/>
      <c r="D8" s="34"/>
      <c r="E8" s="34"/>
    </row>
    <row r="9" spans="1:5" ht="18">
      <c r="A9" s="57" t="s">
        <v>211</v>
      </c>
      <c r="B9" s="57"/>
      <c r="C9" s="57"/>
      <c r="D9" s="33"/>
      <c r="E9" s="33"/>
    </row>
    <row r="10" spans="1:5" ht="18" customHeight="1">
      <c r="A10" s="56" t="s">
        <v>212</v>
      </c>
      <c r="B10" s="56"/>
      <c r="C10" s="56"/>
      <c r="D10" s="34"/>
      <c r="E10" s="34"/>
    </row>
    <row r="11" spans="1:5" ht="18" customHeight="1">
      <c r="A11" s="56" t="s">
        <v>213</v>
      </c>
      <c r="B11" s="56"/>
      <c r="C11" s="56"/>
      <c r="D11" s="34"/>
      <c r="E11" s="34"/>
    </row>
    <row r="12" spans="1:5" ht="18">
      <c r="A12" s="50" t="s">
        <v>214</v>
      </c>
      <c r="B12" s="50"/>
      <c r="C12" s="50"/>
      <c r="D12" s="32"/>
      <c r="E12" s="32"/>
    </row>
    <row r="13" spans="1:5" ht="18">
      <c r="A13" s="15"/>
      <c r="B13" s="28"/>
      <c r="C13" s="28"/>
      <c r="D13" s="15"/>
      <c r="E13" s="15"/>
    </row>
    <row r="14" spans="1:5" ht="18">
      <c r="A14" s="16"/>
      <c r="B14" s="26"/>
      <c r="C14" s="29"/>
      <c r="D14" s="18"/>
      <c r="E14" s="16"/>
    </row>
    <row r="15" spans="1:5" ht="18">
      <c r="A15" s="51" t="s">
        <v>215</v>
      </c>
      <c r="B15" s="51"/>
      <c r="C15" s="51"/>
      <c r="D15" s="35"/>
      <c r="E15" s="35"/>
    </row>
    <row r="16" spans="1:5" ht="18">
      <c r="A16" s="36"/>
      <c r="B16" s="35"/>
      <c r="C16" s="35"/>
      <c r="D16" s="35"/>
      <c r="E16" s="35"/>
    </row>
    <row r="17" spans="1:5" ht="18">
      <c r="A17" s="36"/>
      <c r="B17" s="35"/>
      <c r="C17" s="35"/>
      <c r="D17" s="35"/>
      <c r="E17" s="35"/>
    </row>
    <row r="18" spans="1:5" ht="18">
      <c r="A18" s="36"/>
      <c r="B18" s="35"/>
      <c r="C18" s="35"/>
      <c r="D18" s="35"/>
      <c r="E18" s="35"/>
    </row>
    <row r="24" spans="1:3" s="13" customFormat="1" ht="15.75">
      <c r="A24" s="13" t="s">
        <v>104</v>
      </c>
      <c r="B24" s="30" t="s">
        <v>105</v>
      </c>
      <c r="C24" s="30" t="s">
        <v>106</v>
      </c>
    </row>
    <row r="25" spans="1:3" ht="15">
      <c r="A25" s="14" t="s">
        <v>40</v>
      </c>
      <c r="B25" s="25">
        <f>'01  Vízellátás csatornázás'!G96</f>
        <v>0</v>
      </c>
      <c r="C25" s="25">
        <f>'01  Vízellátás csatornázás'!H96</f>
        <v>0</v>
      </c>
    </row>
    <row r="26" spans="1:3" ht="15">
      <c r="A26" s="14" t="s">
        <v>74</v>
      </c>
      <c r="B26" s="25">
        <f>'02  Fűtés hűtés'!G120</f>
        <v>0</v>
      </c>
      <c r="C26" s="25">
        <f>'02  Fűtés hűtés'!H120</f>
        <v>0</v>
      </c>
    </row>
    <row r="27" spans="1:3" ht="15">
      <c r="A27" s="14" t="s">
        <v>103</v>
      </c>
      <c r="B27" s="25">
        <f>'03  Légtechnika'!G149</f>
        <v>0</v>
      </c>
      <c r="C27" s="25">
        <f>'03  Légtechnika'!H149</f>
        <v>0</v>
      </c>
    </row>
    <row r="28" spans="1:3" s="13" customFormat="1" ht="15.75">
      <c r="A28" s="13" t="s">
        <v>219</v>
      </c>
      <c r="B28" s="31">
        <f>ROUND(SUM(B25:B27),0)</f>
        <v>0</v>
      </c>
      <c r="C28" s="31">
        <f>ROUND(SUM(C25:C27),0)</f>
        <v>0</v>
      </c>
    </row>
    <row r="30" spans="1:3" s="24" customFormat="1" ht="15.75">
      <c r="A30" s="23" t="s">
        <v>216</v>
      </c>
      <c r="B30" s="53">
        <f>SUM(B28:C28)</f>
        <v>0</v>
      </c>
      <c r="C30" s="53"/>
    </row>
    <row r="31" spans="1:3" s="22" customFormat="1" ht="15.75">
      <c r="A31" s="21" t="s">
        <v>217</v>
      </c>
      <c r="B31" s="52">
        <f>B30*0.27</f>
        <v>0</v>
      </c>
      <c r="C31" s="52"/>
    </row>
    <row r="32" spans="1:3" s="20" customFormat="1" ht="15.75">
      <c r="A32" s="19" t="s">
        <v>218</v>
      </c>
      <c r="B32" s="53">
        <f>B30+B31</f>
        <v>0</v>
      </c>
      <c r="C32" s="53"/>
    </row>
  </sheetData>
  <sheetProtection/>
  <mergeCells count="11">
    <mergeCell ref="A11:C11"/>
    <mergeCell ref="A12:C12"/>
    <mergeCell ref="A15:C15"/>
    <mergeCell ref="B31:C31"/>
    <mergeCell ref="B32:C32"/>
    <mergeCell ref="B30:C30"/>
    <mergeCell ref="A5:C5"/>
    <mergeCell ref="A7:C7"/>
    <mergeCell ref="A8:C8"/>
    <mergeCell ref="A9:C9"/>
    <mergeCell ref="A10:C10"/>
  </mergeCells>
  <printOptions horizontalCentered="1"/>
  <pageMargins left="0.5905511811023623" right="0.1968503937007874" top="0.984251968503937" bottom="0.984251968503937" header="0.4330708661417323" footer="0.4330708661417323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zoomScaleSheetLayoutView="100" zoomScalePageLayoutView="0" workbookViewId="0" topLeftCell="A1">
      <selection activeCell="A1" sqref="A1:IV1"/>
    </sheetView>
  </sheetViews>
  <sheetFormatPr defaultColWidth="9.140625" defaultRowHeight="15"/>
  <cols>
    <col min="1" max="1" width="4.28125" style="6" customWidth="1"/>
    <col min="2" max="2" width="30.7109375" style="4" customWidth="1"/>
    <col min="3" max="3" width="4.7109375" style="1" customWidth="1"/>
    <col min="4" max="4" width="6.8515625" style="2" customWidth="1"/>
    <col min="5" max="6" width="7.7109375" style="3" customWidth="1"/>
    <col min="7" max="8" width="9.8515625" style="3" customWidth="1"/>
    <col min="9" max="9" width="11.00390625" style="2" customWidth="1"/>
    <col min="10" max="16384" width="9.140625" style="2" customWidth="1"/>
  </cols>
  <sheetData>
    <row r="1" spans="1:8" s="37" customFormat="1" ht="38.25">
      <c r="A1" s="7" t="s">
        <v>0</v>
      </c>
      <c r="B1" s="8" t="s">
        <v>1</v>
      </c>
      <c r="C1" s="9" t="s">
        <v>2</v>
      </c>
      <c r="D1" s="10" t="s">
        <v>3</v>
      </c>
      <c r="E1" s="11" t="s">
        <v>201</v>
      </c>
      <c r="F1" s="11" t="s">
        <v>202</v>
      </c>
      <c r="G1" s="11" t="s">
        <v>4</v>
      </c>
      <c r="H1" s="11" t="s">
        <v>5</v>
      </c>
    </row>
    <row r="2" spans="1:8" s="37" customFormat="1" ht="12.75">
      <c r="A2" s="58" t="s">
        <v>6</v>
      </c>
      <c r="B2" s="58"/>
      <c r="C2" s="58"/>
      <c r="D2" s="58"/>
      <c r="E2" s="58"/>
      <c r="F2" s="38"/>
      <c r="G2" s="38"/>
      <c r="H2" s="38"/>
    </row>
    <row r="3" spans="1:9" ht="165.75">
      <c r="A3" s="6">
        <v>1</v>
      </c>
      <c r="B3" s="4" t="s">
        <v>8</v>
      </c>
      <c r="C3" s="1">
        <v>4</v>
      </c>
      <c r="D3" s="2" t="s">
        <v>7</v>
      </c>
      <c r="G3" s="3">
        <f>ROUND(C3*E3,0)</f>
        <v>0</v>
      </c>
      <c r="H3" s="3">
        <f>ROUND(C3*F3,0)</f>
        <v>0</v>
      </c>
      <c r="I3" s="2" t="s">
        <v>195</v>
      </c>
    </row>
    <row r="5" spans="1:9" ht="165.75">
      <c r="A5" s="6">
        <v>2</v>
      </c>
      <c r="B5" s="4" t="s">
        <v>9</v>
      </c>
      <c r="C5" s="1">
        <v>2</v>
      </c>
      <c r="D5" s="2" t="s">
        <v>7</v>
      </c>
      <c r="G5" s="3">
        <f>ROUND(C5*E5,0)</f>
        <v>0</v>
      </c>
      <c r="H5" s="3">
        <f>ROUND(C5*F5,0)</f>
        <v>0</v>
      </c>
      <c r="I5" s="2" t="s">
        <v>195</v>
      </c>
    </row>
    <row r="7" spans="1:8" s="37" customFormat="1" ht="12.75">
      <c r="A7" s="58" t="s">
        <v>10</v>
      </c>
      <c r="B7" s="58"/>
      <c r="C7" s="58"/>
      <c r="D7" s="58"/>
      <c r="E7" s="58"/>
      <c r="F7" s="38"/>
      <c r="G7" s="38"/>
      <c r="H7" s="38"/>
    </row>
    <row r="8" spans="1:9" ht="140.25">
      <c r="A8" s="6">
        <v>3</v>
      </c>
      <c r="B8" s="4" t="s">
        <v>107</v>
      </c>
      <c r="C8" s="1">
        <v>1</v>
      </c>
      <c r="D8" s="2" t="s">
        <v>7</v>
      </c>
      <c r="G8" s="3">
        <f>ROUND(C8*E8,0)</f>
        <v>0</v>
      </c>
      <c r="H8" s="3">
        <f>ROUND(C8*F8,0)</f>
        <v>0</v>
      </c>
      <c r="I8" s="2" t="s">
        <v>195</v>
      </c>
    </row>
    <row r="10" spans="1:8" s="37" customFormat="1" ht="12.75">
      <c r="A10" s="58" t="s">
        <v>11</v>
      </c>
      <c r="B10" s="58"/>
      <c r="C10" s="58"/>
      <c r="D10" s="58"/>
      <c r="E10" s="58"/>
      <c r="F10" s="38"/>
      <c r="G10" s="38"/>
      <c r="H10" s="38"/>
    </row>
    <row r="11" spans="1:9" ht="140.25">
      <c r="A11" s="6">
        <v>4</v>
      </c>
      <c r="B11" s="4" t="s">
        <v>13</v>
      </c>
      <c r="C11" s="1">
        <v>122</v>
      </c>
      <c r="D11" s="2" t="s">
        <v>12</v>
      </c>
      <c r="G11" s="3">
        <f>ROUND(C11*E11,0)</f>
        <v>0</v>
      </c>
      <c r="H11" s="3">
        <f>ROUND(C11*F11,0)</f>
        <v>0</v>
      </c>
      <c r="I11" s="2" t="s">
        <v>117</v>
      </c>
    </row>
    <row r="13" spans="1:9" ht="140.25">
      <c r="A13" s="6">
        <v>5</v>
      </c>
      <c r="B13" s="4" t="s">
        <v>14</v>
      </c>
      <c r="C13" s="1">
        <v>92</v>
      </c>
      <c r="D13" s="2" t="s">
        <v>12</v>
      </c>
      <c r="G13" s="3">
        <f>ROUND(C13*E13,0)</f>
        <v>0</v>
      </c>
      <c r="H13" s="3">
        <f>ROUND(C13*F13,0)</f>
        <v>0</v>
      </c>
      <c r="I13" s="2" t="s">
        <v>117</v>
      </c>
    </row>
    <row r="15" spans="1:9" ht="140.25">
      <c r="A15" s="6">
        <v>6</v>
      </c>
      <c r="B15" s="4" t="s">
        <v>15</v>
      </c>
      <c r="C15" s="1">
        <v>24</v>
      </c>
      <c r="D15" s="2" t="s">
        <v>12</v>
      </c>
      <c r="G15" s="3">
        <f>ROUND(C15*E15,0)</f>
        <v>0</v>
      </c>
      <c r="H15" s="3">
        <f>ROUND(C15*F15,0)</f>
        <v>0</v>
      </c>
      <c r="I15" s="2" t="s">
        <v>195</v>
      </c>
    </row>
    <row r="17" spans="1:8" s="37" customFormat="1" ht="12.75">
      <c r="A17" s="58" t="s">
        <v>16</v>
      </c>
      <c r="B17" s="58"/>
      <c r="C17" s="58"/>
      <c r="D17" s="58"/>
      <c r="E17" s="58"/>
      <c r="F17" s="38"/>
      <c r="G17" s="38"/>
      <c r="H17" s="38"/>
    </row>
    <row r="18" spans="1:9" ht="127.5">
      <c r="A18" s="6">
        <v>7</v>
      </c>
      <c r="B18" s="4" t="s">
        <v>17</v>
      </c>
      <c r="C18" s="1">
        <v>24</v>
      </c>
      <c r="D18" s="2" t="s">
        <v>12</v>
      </c>
      <c r="G18" s="3">
        <f>ROUND(C18*E18,0)</f>
        <v>0</v>
      </c>
      <c r="H18" s="3">
        <f>ROUND(C18*F18,0)</f>
        <v>0</v>
      </c>
      <c r="I18" s="2" t="s">
        <v>208</v>
      </c>
    </row>
    <row r="20" spans="1:9" ht="114.75">
      <c r="A20" s="6">
        <v>8</v>
      </c>
      <c r="B20" s="4" t="s">
        <v>18</v>
      </c>
      <c r="C20" s="1">
        <v>15</v>
      </c>
      <c r="D20" s="2" t="s">
        <v>12</v>
      </c>
      <c r="G20" s="3">
        <f>ROUND(C20*E20,0)</f>
        <v>0</v>
      </c>
      <c r="H20" s="3">
        <f>ROUND(C20*F20,0)</f>
        <v>0</v>
      </c>
      <c r="I20" s="2" t="s">
        <v>196</v>
      </c>
    </row>
    <row r="22" spans="1:9" ht="153">
      <c r="A22" s="6">
        <v>9</v>
      </c>
      <c r="B22" s="4" t="s">
        <v>19</v>
      </c>
      <c r="C22" s="1">
        <v>103</v>
      </c>
      <c r="D22" s="2" t="s">
        <v>12</v>
      </c>
      <c r="G22" s="3">
        <f>ROUND(C22*E22,0)</f>
        <v>0</v>
      </c>
      <c r="H22" s="3">
        <f>ROUND(C22*F22,0)</f>
        <v>0</v>
      </c>
      <c r="I22" s="2" t="s">
        <v>196</v>
      </c>
    </row>
    <row r="24" spans="1:9" ht="153">
      <c r="A24" s="6">
        <v>10</v>
      </c>
      <c r="B24" s="4" t="s">
        <v>20</v>
      </c>
      <c r="C24" s="1">
        <v>359</v>
      </c>
      <c r="D24" s="2" t="s">
        <v>12</v>
      </c>
      <c r="G24" s="3">
        <f>ROUND(C24*E24,0)</f>
        <v>0</v>
      </c>
      <c r="H24" s="3">
        <f>ROUND(C24*F24,0)</f>
        <v>0</v>
      </c>
      <c r="I24" s="2" t="s">
        <v>196</v>
      </c>
    </row>
    <row r="26" spans="1:9" ht="153">
      <c r="A26" s="6">
        <v>11</v>
      </c>
      <c r="B26" s="4" t="s">
        <v>21</v>
      </c>
      <c r="C26" s="1">
        <v>233</v>
      </c>
      <c r="D26" s="2" t="s">
        <v>12</v>
      </c>
      <c r="G26" s="3">
        <f>ROUND(C26*E26,0)</f>
        <v>0</v>
      </c>
      <c r="H26" s="3">
        <f>ROUND(C26*F26,0)</f>
        <v>0</v>
      </c>
      <c r="I26" s="2" t="s">
        <v>195</v>
      </c>
    </row>
    <row r="28" spans="1:9" ht="140.25">
      <c r="A28" s="6">
        <v>12</v>
      </c>
      <c r="B28" s="4" t="s">
        <v>22</v>
      </c>
      <c r="C28" s="1">
        <v>122</v>
      </c>
      <c r="D28" s="2" t="s">
        <v>12</v>
      </c>
      <c r="G28" s="3">
        <f>ROUND(C28*E28,0)</f>
        <v>0</v>
      </c>
      <c r="H28" s="3">
        <f>ROUND(C28*F28,0)</f>
        <v>0</v>
      </c>
      <c r="I28" s="2" t="s">
        <v>195</v>
      </c>
    </row>
    <row r="30" spans="1:9" ht="140.25">
      <c r="A30" s="6">
        <v>13</v>
      </c>
      <c r="B30" s="4" t="s">
        <v>23</v>
      </c>
      <c r="C30" s="1">
        <v>92</v>
      </c>
      <c r="D30" s="2" t="s">
        <v>12</v>
      </c>
      <c r="G30" s="3">
        <f>ROUND(C30*E30,0)</f>
        <v>0</v>
      </c>
      <c r="H30" s="3">
        <f>ROUND(C30*F30,0)</f>
        <v>0</v>
      </c>
      <c r="I30" s="2" t="s">
        <v>196</v>
      </c>
    </row>
    <row r="32" spans="1:9" ht="89.25">
      <c r="A32" s="6">
        <v>14</v>
      </c>
      <c r="B32" s="4" t="s">
        <v>24</v>
      </c>
      <c r="C32" s="1">
        <v>17</v>
      </c>
      <c r="D32" s="2" t="s">
        <v>12</v>
      </c>
      <c r="G32" s="3">
        <f>ROUND(C32*E32,0)</f>
        <v>0</v>
      </c>
      <c r="H32" s="3">
        <f>ROUND(C32*F32,0)</f>
        <v>0</v>
      </c>
      <c r="I32" s="2" t="s">
        <v>195</v>
      </c>
    </row>
    <row r="34" spans="1:9" ht="89.25">
      <c r="A34" s="6">
        <v>15</v>
      </c>
      <c r="B34" s="4" t="s">
        <v>25</v>
      </c>
      <c r="C34" s="1">
        <v>74</v>
      </c>
      <c r="D34" s="2" t="s">
        <v>12</v>
      </c>
      <c r="G34" s="3">
        <f>ROUND(C34*E34,0)</f>
        <v>0</v>
      </c>
      <c r="H34" s="3">
        <f>ROUND(C34*F34,0)</f>
        <v>0</v>
      </c>
      <c r="I34" s="2" t="s">
        <v>195</v>
      </c>
    </row>
    <row r="36" spans="1:9" ht="89.25">
      <c r="A36" s="6">
        <v>16</v>
      </c>
      <c r="B36" s="4" t="s">
        <v>26</v>
      </c>
      <c r="C36" s="1">
        <v>87</v>
      </c>
      <c r="D36" s="2" t="s">
        <v>12</v>
      </c>
      <c r="G36" s="3">
        <f>ROUND(C36*E36,0)</f>
        <v>0</v>
      </c>
      <c r="H36" s="3">
        <f>ROUND(C36*F36,0)</f>
        <v>0</v>
      </c>
      <c r="I36" s="2" t="s">
        <v>195</v>
      </c>
    </row>
    <row r="38" spans="1:9" ht="89.25">
      <c r="A38" s="6">
        <v>17</v>
      </c>
      <c r="B38" s="4" t="s">
        <v>27</v>
      </c>
      <c r="C38" s="1">
        <v>149</v>
      </c>
      <c r="D38" s="2" t="s">
        <v>12</v>
      </c>
      <c r="G38" s="3">
        <f>ROUND(C38*E38,0)</f>
        <v>0</v>
      </c>
      <c r="H38" s="3">
        <f>ROUND(C38*F38,0)</f>
        <v>0</v>
      </c>
      <c r="I38" s="2" t="s">
        <v>195</v>
      </c>
    </row>
    <row r="40" spans="1:9" ht="89.25">
      <c r="A40" s="6">
        <v>18</v>
      </c>
      <c r="B40" s="4" t="s">
        <v>28</v>
      </c>
      <c r="C40" s="1">
        <v>9</v>
      </c>
      <c r="D40" s="2" t="s">
        <v>12</v>
      </c>
      <c r="G40" s="3">
        <f>ROUND(C40*E40,0)</f>
        <v>0</v>
      </c>
      <c r="H40" s="3">
        <f>ROUND(C40*F40,0)</f>
        <v>0</v>
      </c>
      <c r="I40" s="2" t="s">
        <v>195</v>
      </c>
    </row>
    <row r="42" spans="1:9" ht="89.25">
      <c r="A42" s="6">
        <v>19</v>
      </c>
      <c r="B42" s="4" t="s">
        <v>29</v>
      </c>
      <c r="C42" s="1">
        <v>53</v>
      </c>
      <c r="D42" s="2" t="s">
        <v>12</v>
      </c>
      <c r="G42" s="3">
        <f>ROUND(C42*E42,0)</f>
        <v>0</v>
      </c>
      <c r="H42" s="3">
        <f>ROUND(C42*F42,0)</f>
        <v>0</v>
      </c>
      <c r="I42" s="2" t="s">
        <v>195</v>
      </c>
    </row>
    <row r="44" spans="1:9" ht="89.25">
      <c r="A44" s="6">
        <v>20</v>
      </c>
      <c r="B44" s="4" t="s">
        <v>30</v>
      </c>
      <c r="C44" s="1">
        <v>3</v>
      </c>
      <c r="D44" s="2" t="s">
        <v>7</v>
      </c>
      <c r="G44" s="3">
        <f>ROUND(C44*E44,0)</f>
        <v>0</v>
      </c>
      <c r="H44" s="3">
        <f>ROUND(C44*F44,0)</f>
        <v>0</v>
      </c>
      <c r="I44" s="2" t="s">
        <v>195</v>
      </c>
    </row>
    <row r="46" spans="1:9" ht="89.25">
      <c r="A46" s="6">
        <v>21</v>
      </c>
      <c r="B46" s="4" t="s">
        <v>31</v>
      </c>
      <c r="C46" s="1">
        <v>13</v>
      </c>
      <c r="D46" s="2" t="s">
        <v>7</v>
      </c>
      <c r="G46" s="3">
        <f>ROUND(C46*E46,0)</f>
        <v>0</v>
      </c>
      <c r="H46" s="3">
        <f>ROUND(C46*F46,0)</f>
        <v>0</v>
      </c>
      <c r="I46" s="2" t="s">
        <v>195</v>
      </c>
    </row>
    <row r="48" spans="1:9" ht="114.75">
      <c r="A48" s="6">
        <v>22</v>
      </c>
      <c r="B48" s="4" t="s">
        <v>32</v>
      </c>
      <c r="C48" s="1">
        <v>74</v>
      </c>
      <c r="D48" s="2" t="s">
        <v>12</v>
      </c>
      <c r="G48" s="3">
        <f>ROUND(C48*E48,0)</f>
        <v>0</v>
      </c>
      <c r="H48" s="3">
        <f>ROUND(C48*F48,0)</f>
        <v>0</v>
      </c>
      <c r="I48" s="2" t="s">
        <v>195</v>
      </c>
    </row>
    <row r="50" spans="1:9" ht="89.25">
      <c r="A50" s="6">
        <v>23</v>
      </c>
      <c r="B50" s="4" t="s">
        <v>125</v>
      </c>
      <c r="C50" s="1">
        <v>65</v>
      </c>
      <c r="D50" s="2" t="s">
        <v>12</v>
      </c>
      <c r="G50" s="3">
        <f>ROUND(C50*E50,0)</f>
        <v>0</v>
      </c>
      <c r="H50" s="3">
        <f>ROUND(C50*F50,0)</f>
        <v>0</v>
      </c>
      <c r="I50" s="2" t="s">
        <v>195</v>
      </c>
    </row>
    <row r="52" spans="1:9" ht="89.25">
      <c r="A52" s="6">
        <f>A50+1</f>
        <v>24</v>
      </c>
      <c r="B52" s="4" t="s">
        <v>126</v>
      </c>
      <c r="C52" s="1">
        <v>68</v>
      </c>
      <c r="D52" s="2" t="s">
        <v>12</v>
      </c>
      <c r="G52" s="3">
        <f>ROUND(C52*E52,0)</f>
        <v>0</v>
      </c>
      <c r="H52" s="3">
        <f>ROUND(C52*F52,0)</f>
        <v>0</v>
      </c>
      <c r="I52" s="2" t="s">
        <v>195</v>
      </c>
    </row>
    <row r="54" spans="1:9" ht="89.25">
      <c r="A54" s="6">
        <f>A52+1</f>
        <v>25</v>
      </c>
      <c r="B54" s="4" t="s">
        <v>127</v>
      </c>
      <c r="C54" s="1">
        <v>32</v>
      </c>
      <c r="D54" s="2" t="s">
        <v>12</v>
      </c>
      <c r="G54" s="3">
        <f>ROUND(C54*E54,0)</f>
        <v>0</v>
      </c>
      <c r="H54" s="3">
        <f>ROUND(C54*F54,0)</f>
        <v>0</v>
      </c>
      <c r="I54" s="2" t="s">
        <v>195</v>
      </c>
    </row>
    <row r="55" spans="1:8" s="41" customFormat="1" ht="12.75">
      <c r="A55" s="6"/>
      <c r="B55" s="39"/>
      <c r="C55" s="40"/>
      <c r="E55" s="42"/>
      <c r="F55" s="42"/>
      <c r="G55" s="42"/>
      <c r="H55" s="42"/>
    </row>
    <row r="56" spans="1:9" ht="89.25">
      <c r="A56" s="6">
        <f>A54+1</f>
        <v>26</v>
      </c>
      <c r="B56" s="4" t="s">
        <v>128</v>
      </c>
      <c r="C56" s="1">
        <v>87</v>
      </c>
      <c r="D56" s="2" t="s">
        <v>12</v>
      </c>
      <c r="G56" s="3">
        <f>ROUND(C56*E56,0)</f>
        <v>0</v>
      </c>
      <c r="H56" s="3">
        <f>ROUND(C56*F56,0)</f>
        <v>0</v>
      </c>
      <c r="I56" s="2" t="s">
        <v>195</v>
      </c>
    </row>
    <row r="58" spans="1:8" s="37" customFormat="1" ht="12.75">
      <c r="A58" s="58" t="s">
        <v>33</v>
      </c>
      <c r="B58" s="58"/>
      <c r="C58" s="58"/>
      <c r="D58" s="58"/>
      <c r="E58" s="58"/>
      <c r="F58" s="38"/>
      <c r="G58" s="38"/>
      <c r="H58" s="38"/>
    </row>
    <row r="59" spans="1:9" ht="204">
      <c r="A59" s="6">
        <v>27</v>
      </c>
      <c r="B59" s="4" t="s">
        <v>108</v>
      </c>
      <c r="C59" s="1">
        <v>1</v>
      </c>
      <c r="D59" s="2" t="s">
        <v>7</v>
      </c>
      <c r="G59" s="3">
        <f>ROUND(C59*E59,0)</f>
        <v>0</v>
      </c>
      <c r="H59" s="3">
        <f>ROUND(C59*F59,0)</f>
        <v>0</v>
      </c>
      <c r="I59" s="2" t="s">
        <v>195</v>
      </c>
    </row>
    <row r="61" spans="1:9" ht="130.5">
      <c r="A61" s="6">
        <f>A59+1</f>
        <v>28</v>
      </c>
      <c r="B61" s="4" t="s">
        <v>206</v>
      </c>
      <c r="C61" s="1">
        <v>1</v>
      </c>
      <c r="D61" s="2" t="s">
        <v>7</v>
      </c>
      <c r="G61" s="3">
        <f>ROUND(C61*E61,0)</f>
        <v>0</v>
      </c>
      <c r="H61" s="3">
        <f>ROUND(C61*F61,0)</f>
        <v>0</v>
      </c>
      <c r="I61" s="2" t="s">
        <v>195</v>
      </c>
    </row>
    <row r="63" spans="1:9" ht="140.25">
      <c r="A63" s="6">
        <f>A61+1</f>
        <v>29</v>
      </c>
      <c r="B63" s="4" t="s">
        <v>109</v>
      </c>
      <c r="C63" s="1">
        <v>1</v>
      </c>
      <c r="D63" s="2" t="s">
        <v>7</v>
      </c>
      <c r="G63" s="3">
        <f>ROUND(C63*E63,0)</f>
        <v>0</v>
      </c>
      <c r="H63" s="3">
        <f>ROUND(C63*F63,0)</f>
        <v>0</v>
      </c>
      <c r="I63" s="2" t="s">
        <v>117</v>
      </c>
    </row>
    <row r="65" spans="1:9" ht="102">
      <c r="A65" s="6">
        <f>A63+1</f>
        <v>30</v>
      </c>
      <c r="B65" s="4" t="s">
        <v>129</v>
      </c>
      <c r="C65" s="1">
        <v>1</v>
      </c>
      <c r="D65" s="2" t="s">
        <v>7</v>
      </c>
      <c r="G65" s="3">
        <f>ROUND(C65*E65,0)</f>
        <v>0</v>
      </c>
      <c r="H65" s="3">
        <f>ROUND(C65*F65,0)</f>
        <v>0</v>
      </c>
      <c r="I65" s="2" t="s">
        <v>195</v>
      </c>
    </row>
    <row r="67" spans="1:9" s="43" customFormat="1" ht="39" customHeight="1">
      <c r="A67" s="6">
        <f>A65+1</f>
        <v>31</v>
      </c>
      <c r="B67" s="4" t="s">
        <v>207</v>
      </c>
      <c r="C67" s="1">
        <v>2</v>
      </c>
      <c r="D67" s="2" t="s">
        <v>7</v>
      </c>
      <c r="E67" s="3"/>
      <c r="F67" s="3"/>
      <c r="G67" s="3">
        <f>ROUND(C67*E67,0)</f>
        <v>0</v>
      </c>
      <c r="H67" s="3">
        <f>ROUND(C67*F67,0)</f>
        <v>0</v>
      </c>
      <c r="I67" s="2" t="s">
        <v>195</v>
      </c>
    </row>
    <row r="69" spans="1:9" ht="102">
      <c r="A69" s="6">
        <f>A67+1</f>
        <v>32</v>
      </c>
      <c r="B69" s="4" t="s">
        <v>193</v>
      </c>
      <c r="C69" s="1">
        <v>1</v>
      </c>
      <c r="D69" s="2" t="s">
        <v>7</v>
      </c>
      <c r="G69" s="3">
        <f>ROUND(C69*E69,0)</f>
        <v>0</v>
      </c>
      <c r="H69" s="3">
        <f>ROUND(C69*F69,0)</f>
        <v>0</v>
      </c>
      <c r="I69" s="2" t="s">
        <v>195</v>
      </c>
    </row>
    <row r="71" spans="1:9" ht="140.25">
      <c r="A71" s="6">
        <f>A69+1</f>
        <v>33</v>
      </c>
      <c r="B71" s="4" t="s">
        <v>118</v>
      </c>
      <c r="C71" s="1">
        <v>6</v>
      </c>
      <c r="D71" s="2" t="s">
        <v>7</v>
      </c>
      <c r="G71" s="3">
        <f>ROUND(C71*E71,0)</f>
        <v>0</v>
      </c>
      <c r="H71" s="3">
        <f>ROUND(C71*F71,0)</f>
        <v>0</v>
      </c>
      <c r="I71" s="2" t="s">
        <v>195</v>
      </c>
    </row>
    <row r="73" spans="1:9" ht="140.25">
      <c r="A73" s="6">
        <f>A71+1</f>
        <v>34</v>
      </c>
      <c r="B73" s="4" t="s">
        <v>119</v>
      </c>
      <c r="C73" s="1">
        <v>2</v>
      </c>
      <c r="D73" s="2" t="s">
        <v>7</v>
      </c>
      <c r="G73" s="3">
        <f>ROUND(C73*E73,0)</f>
        <v>0</v>
      </c>
      <c r="H73" s="3">
        <f>ROUND(C73*F73,0)</f>
        <v>0</v>
      </c>
      <c r="I73" s="2" t="s">
        <v>195</v>
      </c>
    </row>
    <row r="75" spans="1:9" ht="114.75">
      <c r="A75" s="6">
        <f>A73+1</f>
        <v>35</v>
      </c>
      <c r="B75" s="4" t="s">
        <v>120</v>
      </c>
      <c r="C75" s="1">
        <v>1</v>
      </c>
      <c r="D75" s="2" t="s">
        <v>7</v>
      </c>
      <c r="G75" s="3">
        <f>ROUND(C75*E75,0)</f>
        <v>0</v>
      </c>
      <c r="H75" s="3">
        <f>ROUND(C75*F75,0)</f>
        <v>0</v>
      </c>
      <c r="I75" s="2" t="s">
        <v>195</v>
      </c>
    </row>
    <row r="76" ht="12.75">
      <c r="C76" s="5"/>
    </row>
    <row r="77" spans="1:9" ht="140.25">
      <c r="A77" s="6">
        <f>A75+1</f>
        <v>36</v>
      </c>
      <c r="B77" s="4" t="s">
        <v>121</v>
      </c>
      <c r="C77" s="1">
        <v>11</v>
      </c>
      <c r="D77" s="2" t="s">
        <v>7</v>
      </c>
      <c r="G77" s="3">
        <f>ROUND(C77*E77,0)</f>
        <v>0</v>
      </c>
      <c r="H77" s="3">
        <f>ROUND(C77*F77,0)</f>
        <v>0</v>
      </c>
      <c r="I77" s="2" t="s">
        <v>195</v>
      </c>
    </row>
    <row r="79" spans="1:9" ht="153">
      <c r="A79" s="6">
        <f>A77+1</f>
        <v>37</v>
      </c>
      <c r="B79" s="4" t="s">
        <v>122</v>
      </c>
      <c r="C79" s="1">
        <v>1</v>
      </c>
      <c r="D79" s="2" t="s">
        <v>7</v>
      </c>
      <c r="G79" s="3">
        <f>ROUND(C79*E79,0)</f>
        <v>0</v>
      </c>
      <c r="H79" s="3">
        <f>ROUND(C79*F79,0)</f>
        <v>0</v>
      </c>
      <c r="I79" s="2" t="s">
        <v>195</v>
      </c>
    </row>
    <row r="81" spans="1:9" ht="153">
      <c r="A81" s="6">
        <f>A79+1</f>
        <v>38</v>
      </c>
      <c r="B81" s="4" t="s">
        <v>123</v>
      </c>
      <c r="C81" s="1">
        <v>1</v>
      </c>
      <c r="D81" s="2" t="s">
        <v>7</v>
      </c>
      <c r="G81" s="3">
        <f>ROUND(C81*E81,0)</f>
        <v>0</v>
      </c>
      <c r="H81" s="3">
        <f>ROUND(C81*F81,0)</f>
        <v>0</v>
      </c>
      <c r="I81" s="2" t="s">
        <v>195</v>
      </c>
    </row>
    <row r="83" spans="1:9" ht="178.5">
      <c r="A83" s="6">
        <f>A81+1</f>
        <v>39</v>
      </c>
      <c r="B83" s="4" t="s">
        <v>124</v>
      </c>
      <c r="C83" s="1">
        <v>8</v>
      </c>
      <c r="D83" s="2" t="s">
        <v>7</v>
      </c>
      <c r="G83" s="3">
        <f>ROUND(C83*E83,0)</f>
        <v>0</v>
      </c>
      <c r="H83" s="3">
        <f>ROUND(C83*F83,0)</f>
        <v>0</v>
      </c>
      <c r="I83" s="2" t="s">
        <v>197</v>
      </c>
    </row>
    <row r="85" spans="1:9" ht="140.25">
      <c r="A85" s="6">
        <f aca="true" t="shared" si="0" ref="A85:A95">A83+1</f>
        <v>40</v>
      </c>
      <c r="B85" s="4" t="s">
        <v>34</v>
      </c>
      <c r="C85" s="1">
        <v>3</v>
      </c>
      <c r="D85" s="2" t="s">
        <v>7</v>
      </c>
      <c r="G85" s="3">
        <f>ROUND(C85*E85,0)</f>
        <v>0</v>
      </c>
      <c r="H85" s="3">
        <f>ROUND(C85*F85,0)</f>
        <v>0</v>
      </c>
      <c r="I85" s="2" t="s">
        <v>195</v>
      </c>
    </row>
    <row r="87" spans="1:9" ht="76.5">
      <c r="A87" s="6">
        <f t="shared" si="0"/>
        <v>41</v>
      </c>
      <c r="B87" s="4" t="s">
        <v>35</v>
      </c>
      <c r="C87" s="1">
        <v>3</v>
      </c>
      <c r="D87" s="2" t="s">
        <v>7</v>
      </c>
      <c r="G87" s="3">
        <f>ROUND(C87*E87,0)</f>
        <v>0</v>
      </c>
      <c r="H87" s="3">
        <f>ROUND(C87*F87,0)</f>
        <v>0</v>
      </c>
      <c r="I87" s="2" t="s">
        <v>195</v>
      </c>
    </row>
    <row r="89" spans="1:9" ht="102">
      <c r="A89" s="6">
        <f t="shared" si="0"/>
        <v>42</v>
      </c>
      <c r="B89" s="4" t="s">
        <v>36</v>
      </c>
      <c r="C89" s="1">
        <v>11</v>
      </c>
      <c r="D89" s="2" t="s">
        <v>7</v>
      </c>
      <c r="G89" s="3">
        <f>ROUND(C89*E89,0)</f>
        <v>0</v>
      </c>
      <c r="H89" s="3">
        <f>ROUND(C89*F89,0)</f>
        <v>0</v>
      </c>
      <c r="I89" s="2" t="s">
        <v>195</v>
      </c>
    </row>
    <row r="91" spans="1:9" ht="63.75">
      <c r="A91" s="6">
        <f t="shared" si="0"/>
        <v>43</v>
      </c>
      <c r="B91" s="4" t="s">
        <v>37</v>
      </c>
      <c r="C91" s="1">
        <v>7</v>
      </c>
      <c r="D91" s="2">
        <v>1</v>
      </c>
      <c r="G91" s="3">
        <f>ROUND(C91*E91,0)</f>
        <v>0</v>
      </c>
      <c r="H91" s="3">
        <f>ROUND(C91*F91,0)</f>
        <v>0</v>
      </c>
      <c r="I91" s="2" t="s">
        <v>195</v>
      </c>
    </row>
    <row r="93" spans="1:9" ht="51">
      <c r="A93" s="6">
        <f t="shared" si="0"/>
        <v>44</v>
      </c>
      <c r="B93" s="4" t="s">
        <v>38</v>
      </c>
      <c r="C93" s="1">
        <v>10</v>
      </c>
      <c r="D93" s="2">
        <v>1</v>
      </c>
      <c r="G93" s="3">
        <f>ROUND(C93*E93,0)</f>
        <v>0</v>
      </c>
      <c r="H93" s="3">
        <f>ROUND(C93*F93,0)</f>
        <v>0</v>
      </c>
      <c r="I93" s="2" t="s">
        <v>195</v>
      </c>
    </row>
    <row r="95" spans="1:9" ht="280.5">
      <c r="A95" s="6">
        <f t="shared" si="0"/>
        <v>45</v>
      </c>
      <c r="B95" s="4" t="s">
        <v>222</v>
      </c>
      <c r="C95" s="1">
        <v>1</v>
      </c>
      <c r="D95" s="2" t="s">
        <v>7</v>
      </c>
      <c r="G95" s="3">
        <f>ROUND(C95*E95,0)</f>
        <v>0</v>
      </c>
      <c r="H95" s="3">
        <f>ROUND(C95*F95,0)</f>
        <v>0</v>
      </c>
      <c r="I95" s="2" t="s">
        <v>195</v>
      </c>
    </row>
    <row r="96" spans="1:8" s="12" customFormat="1" ht="12.75">
      <c r="A96" s="7"/>
      <c r="B96" s="8" t="s">
        <v>39</v>
      </c>
      <c r="C96" s="9"/>
      <c r="D96" s="10"/>
      <c r="E96" s="11"/>
      <c r="F96" s="11"/>
      <c r="G96" s="11">
        <f>ROUND(SUM(G2:G95),0)</f>
        <v>0</v>
      </c>
      <c r="H96" s="11">
        <f>ROUND(SUM(H2:H95),0)</f>
        <v>0</v>
      </c>
    </row>
  </sheetData>
  <sheetProtection/>
  <mergeCells count="5">
    <mergeCell ref="A2:E2"/>
    <mergeCell ref="A7:E7"/>
    <mergeCell ref="A10:E10"/>
    <mergeCell ref="A17:E17"/>
    <mergeCell ref="A58:E58"/>
  </mergeCells>
  <printOptions horizontalCentered="1"/>
  <pageMargins left="0.5905511811023623" right="0.1968503937007874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&amp;L&amp;"Arial,Félkövér"&amp;10 01 Vízellátás csatornázás</oddHeader>
    <oddFooter>&amp;R&amp;"Arial,Normál"&amp;10&amp;P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0"/>
  <sheetViews>
    <sheetView zoomScaleSheetLayoutView="115" zoomScalePageLayoutView="0" workbookViewId="0" topLeftCell="A1">
      <selection activeCell="A1" sqref="A1:IV1"/>
    </sheetView>
  </sheetViews>
  <sheetFormatPr defaultColWidth="9.140625" defaultRowHeight="15"/>
  <cols>
    <col min="1" max="1" width="4.28125" style="6" customWidth="1"/>
    <col min="2" max="2" width="30.57421875" style="4" customWidth="1"/>
    <col min="3" max="3" width="4.7109375" style="1" customWidth="1"/>
    <col min="4" max="4" width="6.7109375" style="2" customWidth="1"/>
    <col min="5" max="5" width="8.421875" style="3" customWidth="1"/>
    <col min="6" max="6" width="7.7109375" style="3" customWidth="1"/>
    <col min="7" max="8" width="9.8515625" style="3" customWidth="1"/>
    <col min="9" max="9" width="10.8515625" style="2" customWidth="1"/>
    <col min="10" max="10" width="9.140625" style="44" customWidth="1"/>
    <col min="11" max="12" width="10.00390625" style="45" customWidth="1"/>
    <col min="13" max="16384" width="9.140625" style="2" customWidth="1"/>
  </cols>
  <sheetData>
    <row r="1" spans="1:12" s="37" customFormat="1" ht="38.25">
      <c r="A1" s="7" t="s">
        <v>0</v>
      </c>
      <c r="B1" s="8" t="s">
        <v>1</v>
      </c>
      <c r="C1" s="9" t="s">
        <v>2</v>
      </c>
      <c r="D1" s="10" t="s">
        <v>3</v>
      </c>
      <c r="E1" s="11" t="s">
        <v>201</v>
      </c>
      <c r="F1" s="11" t="s">
        <v>202</v>
      </c>
      <c r="G1" s="11" t="s">
        <v>4</v>
      </c>
      <c r="H1" s="11" t="s">
        <v>5</v>
      </c>
      <c r="J1" s="46"/>
      <c r="K1" s="47"/>
      <c r="L1" s="47"/>
    </row>
    <row r="2" spans="1:12" s="37" customFormat="1" ht="12.75">
      <c r="A2" s="58" t="s">
        <v>10</v>
      </c>
      <c r="B2" s="58"/>
      <c r="C2" s="58"/>
      <c r="D2" s="58"/>
      <c r="E2" s="58"/>
      <c r="F2" s="38"/>
      <c r="G2" s="38"/>
      <c r="H2" s="38"/>
      <c r="J2" s="46"/>
      <c r="K2" s="47"/>
      <c r="L2" s="47"/>
    </row>
    <row r="3" spans="1:9" ht="191.25">
      <c r="A3" s="6">
        <v>46</v>
      </c>
      <c r="B3" s="4" t="s">
        <v>224</v>
      </c>
      <c r="C3" s="1">
        <v>7</v>
      </c>
      <c r="D3" s="2" t="s">
        <v>7</v>
      </c>
      <c r="G3" s="3">
        <f>ROUND(C3*E3,0)</f>
        <v>0</v>
      </c>
      <c r="H3" s="3">
        <f>ROUND(C3*F3,0)</f>
        <v>0</v>
      </c>
      <c r="I3" s="2" t="s">
        <v>195</v>
      </c>
    </row>
    <row r="5" spans="1:9" ht="191.25">
      <c r="A5" s="6">
        <f>A3+1</f>
        <v>47</v>
      </c>
      <c r="B5" s="4" t="s">
        <v>225</v>
      </c>
      <c r="C5" s="1">
        <v>2</v>
      </c>
      <c r="D5" s="2" t="s">
        <v>7</v>
      </c>
      <c r="G5" s="3">
        <f>ROUND(C5*E5,0)</f>
        <v>0</v>
      </c>
      <c r="H5" s="3">
        <f>ROUND(C5*F5,0)</f>
        <v>0</v>
      </c>
      <c r="I5" s="2" t="s">
        <v>195</v>
      </c>
    </row>
    <row r="7" spans="1:9" ht="191.25">
      <c r="A7" s="6">
        <f>A5+1</f>
        <v>48</v>
      </c>
      <c r="B7" s="4" t="s">
        <v>226</v>
      </c>
      <c r="C7" s="1">
        <v>1</v>
      </c>
      <c r="D7" s="2" t="s">
        <v>7</v>
      </c>
      <c r="G7" s="3">
        <f>ROUND(C7*E7,0)</f>
        <v>0</v>
      </c>
      <c r="H7" s="3">
        <f>ROUND(C7*F7,0)</f>
        <v>0</v>
      </c>
      <c r="I7" s="2" t="s">
        <v>195</v>
      </c>
    </row>
    <row r="9" spans="1:12" s="37" customFormat="1" ht="12.75">
      <c r="A9" s="58" t="s">
        <v>16</v>
      </c>
      <c r="B9" s="58"/>
      <c r="C9" s="58"/>
      <c r="D9" s="58"/>
      <c r="E9" s="58"/>
      <c r="F9" s="38"/>
      <c r="G9" s="38"/>
      <c r="H9" s="38"/>
      <c r="J9" s="46"/>
      <c r="K9" s="47"/>
      <c r="L9" s="47"/>
    </row>
    <row r="10" spans="1:9" ht="106.5" customHeight="1">
      <c r="A10" s="6">
        <f>A7+1</f>
        <v>49</v>
      </c>
      <c r="B10" s="4" t="s">
        <v>41</v>
      </c>
      <c r="C10" s="1">
        <v>32</v>
      </c>
      <c r="D10" s="2" t="s">
        <v>12</v>
      </c>
      <c r="G10" s="3">
        <f>ROUND(C10*E10,0)</f>
        <v>0</v>
      </c>
      <c r="H10" s="3">
        <f>ROUND(C10*F10,0)</f>
        <v>0</v>
      </c>
      <c r="I10" s="2" t="s">
        <v>196</v>
      </c>
    </row>
    <row r="12" spans="1:9" ht="153">
      <c r="A12" s="6">
        <f>A10+1</f>
        <v>50</v>
      </c>
      <c r="B12" s="4" t="s">
        <v>42</v>
      </c>
      <c r="C12" s="1">
        <v>119</v>
      </c>
      <c r="D12" s="2" t="s">
        <v>12</v>
      </c>
      <c r="G12" s="3">
        <f>ROUND(C12*E12,0)</f>
        <v>0</v>
      </c>
      <c r="H12" s="3">
        <f>ROUND(C12*F12,0)</f>
        <v>0</v>
      </c>
      <c r="I12" s="2" t="s">
        <v>196</v>
      </c>
    </row>
    <row r="14" spans="1:9" ht="153">
      <c r="A14" s="6">
        <f>A12+1</f>
        <v>51</v>
      </c>
      <c r="B14" s="4" t="s">
        <v>43</v>
      </c>
      <c r="C14" s="1">
        <v>110</v>
      </c>
      <c r="D14" s="2" t="s">
        <v>12</v>
      </c>
      <c r="G14" s="3">
        <f>ROUND(C14*E14,0)</f>
        <v>0</v>
      </c>
      <c r="H14" s="3">
        <f>ROUND(C14*F14,0)</f>
        <v>0</v>
      </c>
      <c r="I14" s="2" t="s">
        <v>196</v>
      </c>
    </row>
    <row r="16" spans="1:9" ht="153">
      <c r="A16" s="6">
        <f>A14+1</f>
        <v>52</v>
      </c>
      <c r="B16" s="4" t="s">
        <v>44</v>
      </c>
      <c r="C16" s="1">
        <v>85</v>
      </c>
      <c r="D16" s="2" t="s">
        <v>12</v>
      </c>
      <c r="G16" s="3">
        <f>ROUND(C16*E16,0)</f>
        <v>0</v>
      </c>
      <c r="H16" s="3">
        <f>ROUND(C16*F16,0)</f>
        <v>0</v>
      </c>
      <c r="I16" s="2" t="s">
        <v>196</v>
      </c>
    </row>
    <row r="18" spans="1:9" ht="114.75">
      <c r="A18" s="6">
        <f>A16+1</f>
        <v>53</v>
      </c>
      <c r="B18" s="4" t="s">
        <v>45</v>
      </c>
      <c r="C18" s="1">
        <v>124</v>
      </c>
      <c r="D18" s="2" t="s">
        <v>12</v>
      </c>
      <c r="G18" s="3">
        <f>ROUND(C18*E18,0)</f>
        <v>0</v>
      </c>
      <c r="H18" s="3">
        <f>ROUND(C18*F18,0)</f>
        <v>0</v>
      </c>
      <c r="I18" s="2" t="s">
        <v>196</v>
      </c>
    </row>
    <row r="20" spans="1:9" ht="114.75">
      <c r="A20" s="6">
        <f>A18+1</f>
        <v>54</v>
      </c>
      <c r="B20" s="4" t="s">
        <v>46</v>
      </c>
      <c r="C20" s="1">
        <v>51</v>
      </c>
      <c r="D20" s="2" t="s">
        <v>12</v>
      </c>
      <c r="G20" s="3">
        <f>ROUND(C20*E20,0)</f>
        <v>0</v>
      </c>
      <c r="H20" s="3">
        <f>ROUND(C20*F20,0)</f>
        <v>0</v>
      </c>
      <c r="I20" s="2" t="s">
        <v>196</v>
      </c>
    </row>
    <row r="22" spans="1:9" ht="114.75">
      <c r="A22" s="6">
        <f>A20+1</f>
        <v>55</v>
      </c>
      <c r="B22" s="4" t="s">
        <v>47</v>
      </c>
      <c r="C22" s="1">
        <v>128</v>
      </c>
      <c r="D22" s="2" t="s">
        <v>12</v>
      </c>
      <c r="G22" s="3">
        <f>ROUND(C22*E22,0)</f>
        <v>0</v>
      </c>
      <c r="H22" s="3">
        <f>ROUND(C22*F22,0)</f>
        <v>0</v>
      </c>
      <c r="I22" s="2" t="s">
        <v>196</v>
      </c>
    </row>
    <row r="24" spans="1:9" ht="127.5">
      <c r="A24" s="6">
        <f>A22+1</f>
        <v>56</v>
      </c>
      <c r="B24" s="4" t="s">
        <v>48</v>
      </c>
      <c r="C24" s="1">
        <v>54</v>
      </c>
      <c r="D24" s="2" t="s">
        <v>12</v>
      </c>
      <c r="G24" s="3">
        <f>ROUND(C24*E24,0)</f>
        <v>0</v>
      </c>
      <c r="H24" s="3">
        <f>ROUND(C24*F24,0)</f>
        <v>0</v>
      </c>
      <c r="I24" s="2" t="s">
        <v>198</v>
      </c>
    </row>
    <row r="26" spans="1:9" ht="127.5">
      <c r="A26" s="6">
        <f>A24+1</f>
        <v>57</v>
      </c>
      <c r="B26" s="4" t="s">
        <v>49</v>
      </c>
      <c r="C26" s="1">
        <v>98</v>
      </c>
      <c r="D26" s="2" t="s">
        <v>12</v>
      </c>
      <c r="G26" s="3">
        <f>ROUND(C26*E26,0)</f>
        <v>0</v>
      </c>
      <c r="H26" s="3">
        <f>ROUND(C26*F26,0)</f>
        <v>0</v>
      </c>
      <c r="I26" s="2" t="s">
        <v>198</v>
      </c>
    </row>
    <row r="28" spans="1:9" ht="127.5">
      <c r="A28" s="6">
        <f>A26+1</f>
        <v>58</v>
      </c>
      <c r="B28" s="4" t="s">
        <v>50</v>
      </c>
      <c r="C28" s="1">
        <v>102</v>
      </c>
      <c r="D28" s="2" t="s">
        <v>12</v>
      </c>
      <c r="G28" s="3">
        <f>ROUND(C28*E28,0)</f>
        <v>0</v>
      </c>
      <c r="H28" s="3">
        <f>ROUND(C28*F28,0)</f>
        <v>0</v>
      </c>
      <c r="I28" s="2" t="s">
        <v>198</v>
      </c>
    </row>
    <row r="30" spans="1:9" ht="127.5">
      <c r="A30" s="6">
        <f>A28+1</f>
        <v>59</v>
      </c>
      <c r="B30" s="4" t="s">
        <v>51</v>
      </c>
      <c r="C30" s="1">
        <v>42</v>
      </c>
      <c r="D30" s="2" t="s">
        <v>12</v>
      </c>
      <c r="G30" s="3">
        <f>ROUND(C30*E30,0)</f>
        <v>0</v>
      </c>
      <c r="H30" s="3">
        <f>ROUND(C30*F30,0)</f>
        <v>0</v>
      </c>
      <c r="I30" s="2" t="s">
        <v>198</v>
      </c>
    </row>
    <row r="32" spans="1:9" ht="127.5">
      <c r="A32" s="6">
        <f>A30+1</f>
        <v>60</v>
      </c>
      <c r="B32" s="4" t="s">
        <v>53</v>
      </c>
      <c r="C32" s="1">
        <v>78</v>
      </c>
      <c r="D32" s="2" t="s">
        <v>52</v>
      </c>
      <c r="G32" s="3">
        <f>ROUND(C32*E32,0)</f>
        <v>0</v>
      </c>
      <c r="H32" s="3">
        <f>ROUND(C32*F32,0)</f>
        <v>0</v>
      </c>
      <c r="I32" s="2" t="s">
        <v>196</v>
      </c>
    </row>
    <row r="34" spans="1:9" ht="76.5">
      <c r="A34" s="6">
        <f>A32+1</f>
        <v>61</v>
      </c>
      <c r="B34" s="4" t="s">
        <v>54</v>
      </c>
      <c r="C34" s="1">
        <v>42</v>
      </c>
      <c r="D34" s="2" t="s">
        <v>12</v>
      </c>
      <c r="G34" s="3">
        <f>ROUND(C34*E34,0)</f>
        <v>0</v>
      </c>
      <c r="H34" s="3">
        <f>ROUND(C34*F34,0)</f>
        <v>0</v>
      </c>
      <c r="I34" s="2" t="s">
        <v>195</v>
      </c>
    </row>
    <row r="36" spans="1:9" ht="102">
      <c r="A36" s="6">
        <f>A34+1</f>
        <v>62</v>
      </c>
      <c r="B36" s="4" t="s">
        <v>55</v>
      </c>
      <c r="C36" s="1">
        <v>27</v>
      </c>
      <c r="D36" s="2" t="s">
        <v>12</v>
      </c>
      <c r="G36" s="3">
        <f>ROUND(C36*E36,0)</f>
        <v>0</v>
      </c>
      <c r="H36" s="3">
        <f>ROUND(C36*F36,0)</f>
        <v>0</v>
      </c>
      <c r="I36" s="2" t="s">
        <v>195</v>
      </c>
    </row>
    <row r="38" spans="1:12" s="37" customFormat="1" ht="12.75">
      <c r="A38" s="58" t="s">
        <v>33</v>
      </c>
      <c r="B38" s="58"/>
      <c r="C38" s="58"/>
      <c r="D38" s="58"/>
      <c r="E38" s="58"/>
      <c r="F38" s="38"/>
      <c r="G38" s="38"/>
      <c r="H38" s="38"/>
      <c r="I38" s="2"/>
      <c r="J38" s="46"/>
      <c r="K38" s="47"/>
      <c r="L38" s="47"/>
    </row>
    <row r="39" spans="1:9" ht="102">
      <c r="A39" s="6">
        <f>A36+1</f>
        <v>63</v>
      </c>
      <c r="B39" s="4" t="s">
        <v>130</v>
      </c>
      <c r="C39" s="1">
        <v>3</v>
      </c>
      <c r="D39" s="2" t="s">
        <v>7</v>
      </c>
      <c r="G39" s="3">
        <f>ROUND(C39*E39,0)</f>
        <v>0</v>
      </c>
      <c r="H39" s="3">
        <f>ROUND(C39*F39,0)</f>
        <v>0</v>
      </c>
      <c r="I39" s="2" t="s">
        <v>195</v>
      </c>
    </row>
    <row r="41" spans="1:9" ht="76.5">
      <c r="A41" s="6">
        <f>1+A39</f>
        <v>64</v>
      </c>
      <c r="B41" s="4" t="s">
        <v>131</v>
      </c>
      <c r="C41" s="1">
        <v>16</v>
      </c>
      <c r="D41" s="2" t="s">
        <v>7</v>
      </c>
      <c r="G41" s="3">
        <f>ROUND(C41*E41,0)</f>
        <v>0</v>
      </c>
      <c r="H41" s="3">
        <f>ROUND(C41*F41,0)</f>
        <v>0</v>
      </c>
      <c r="I41" s="2" t="s">
        <v>195</v>
      </c>
    </row>
    <row r="43" spans="1:9" ht="89.25">
      <c r="A43" s="6">
        <f>1+A41</f>
        <v>65</v>
      </c>
      <c r="B43" s="4" t="s">
        <v>132</v>
      </c>
      <c r="C43" s="1">
        <v>14</v>
      </c>
      <c r="D43" s="2" t="s">
        <v>7</v>
      </c>
      <c r="G43" s="3">
        <f>ROUND(C43*E43,0)</f>
        <v>0</v>
      </c>
      <c r="H43" s="3">
        <f>ROUND(C43*F43,0)</f>
        <v>0</v>
      </c>
      <c r="I43" s="2" t="s">
        <v>195</v>
      </c>
    </row>
    <row r="45" spans="1:9" ht="76.5">
      <c r="A45" s="6">
        <f>1+A43</f>
        <v>66</v>
      </c>
      <c r="B45" s="4" t="s">
        <v>133</v>
      </c>
      <c r="C45" s="1">
        <v>28</v>
      </c>
      <c r="D45" s="2" t="s">
        <v>7</v>
      </c>
      <c r="G45" s="3">
        <f>ROUND(C45*E45,0)</f>
        <v>0</v>
      </c>
      <c r="H45" s="3">
        <f>ROUND(C45*F45,0)</f>
        <v>0</v>
      </c>
      <c r="I45" s="2" t="s">
        <v>195</v>
      </c>
    </row>
    <row r="47" spans="1:9" ht="76.5">
      <c r="A47" s="6">
        <f>1+A45</f>
        <v>67</v>
      </c>
      <c r="B47" s="4" t="s">
        <v>134</v>
      </c>
      <c r="C47" s="1">
        <v>2</v>
      </c>
      <c r="D47" s="2" t="s">
        <v>7</v>
      </c>
      <c r="G47" s="3">
        <f>ROUND(C47*E47,0)</f>
        <v>0</v>
      </c>
      <c r="H47" s="3">
        <f>ROUND(C47*F47,0)</f>
        <v>0</v>
      </c>
      <c r="I47" s="2" t="s">
        <v>195</v>
      </c>
    </row>
    <row r="49" spans="1:9" ht="89.25">
      <c r="A49" s="6">
        <f>1+A47</f>
        <v>68</v>
      </c>
      <c r="B49" s="4" t="s">
        <v>135</v>
      </c>
      <c r="C49" s="1">
        <v>1</v>
      </c>
      <c r="D49" s="2" t="s">
        <v>7</v>
      </c>
      <c r="G49" s="3">
        <f>ROUND(C49*E49,0)</f>
        <v>0</v>
      </c>
      <c r="H49" s="3">
        <f>ROUND(C49*F49,0)</f>
        <v>0</v>
      </c>
      <c r="I49" s="2" t="s">
        <v>195</v>
      </c>
    </row>
    <row r="51" spans="1:9" ht="76.5">
      <c r="A51" s="6">
        <f>1+A49</f>
        <v>69</v>
      </c>
      <c r="B51" s="4" t="s">
        <v>136</v>
      </c>
      <c r="C51" s="1">
        <v>9</v>
      </c>
      <c r="D51" s="2" t="s">
        <v>7</v>
      </c>
      <c r="G51" s="3">
        <f>ROUND(C51*E51,0)</f>
        <v>0</v>
      </c>
      <c r="H51" s="3">
        <f>ROUND(C51*F51,0)</f>
        <v>0</v>
      </c>
      <c r="I51" s="2" t="s">
        <v>195</v>
      </c>
    </row>
    <row r="53" spans="1:9" ht="89.25">
      <c r="A53" s="6">
        <f>1+A51</f>
        <v>70</v>
      </c>
      <c r="B53" s="4" t="s">
        <v>137</v>
      </c>
      <c r="C53" s="1">
        <v>1</v>
      </c>
      <c r="D53" s="2" t="s">
        <v>7</v>
      </c>
      <c r="G53" s="3">
        <f>ROUND(C53*E53,0)</f>
        <v>0</v>
      </c>
      <c r="H53" s="3">
        <f>ROUND(C53*F53,0)</f>
        <v>0</v>
      </c>
      <c r="I53" s="2" t="s">
        <v>195</v>
      </c>
    </row>
    <row r="55" spans="1:9" ht="76.5">
      <c r="A55" s="6">
        <f>1+A53</f>
        <v>71</v>
      </c>
      <c r="B55" s="4" t="s">
        <v>138</v>
      </c>
      <c r="C55" s="1">
        <v>11</v>
      </c>
      <c r="D55" s="2" t="s">
        <v>7</v>
      </c>
      <c r="G55" s="3">
        <f>ROUND(C55*E55,0)</f>
        <v>0</v>
      </c>
      <c r="H55" s="3">
        <f>ROUND(C55*F55,0)</f>
        <v>0</v>
      </c>
      <c r="I55" s="2" t="s">
        <v>195</v>
      </c>
    </row>
    <row r="57" spans="1:9" ht="114.75">
      <c r="A57" s="6">
        <f>1+A55</f>
        <v>72</v>
      </c>
      <c r="B57" s="4" t="s">
        <v>56</v>
      </c>
      <c r="C57" s="1">
        <v>18</v>
      </c>
      <c r="D57" s="2" t="s">
        <v>7</v>
      </c>
      <c r="G57" s="3">
        <f>ROUND(C57*E57,0)</f>
        <v>0</v>
      </c>
      <c r="H57" s="3">
        <f>ROUND(C57*F57,0)</f>
        <v>0</v>
      </c>
      <c r="I57" s="2" t="s">
        <v>199</v>
      </c>
    </row>
    <row r="59" spans="1:9" ht="89.25">
      <c r="A59" s="6">
        <f>1+A57</f>
        <v>73</v>
      </c>
      <c r="B59" s="4" t="s">
        <v>146</v>
      </c>
      <c r="C59" s="1">
        <v>2</v>
      </c>
      <c r="D59" s="2" t="s">
        <v>7</v>
      </c>
      <c r="G59" s="3">
        <f>ROUND(C59*E59,0)</f>
        <v>0</v>
      </c>
      <c r="H59" s="3">
        <f>ROUND(C59*F59,0)</f>
        <v>0</v>
      </c>
      <c r="I59" s="2" t="s">
        <v>195</v>
      </c>
    </row>
    <row r="61" spans="1:9" ht="89.25">
      <c r="A61" s="6">
        <f>1+A59</f>
        <v>74</v>
      </c>
      <c r="B61" s="4" t="s">
        <v>145</v>
      </c>
      <c r="C61" s="1">
        <v>2</v>
      </c>
      <c r="D61" s="2" t="s">
        <v>7</v>
      </c>
      <c r="G61" s="3">
        <f>ROUND(C61*E61,0)</f>
        <v>0</v>
      </c>
      <c r="H61" s="3">
        <f>ROUND(C61*F61,0)</f>
        <v>0</v>
      </c>
      <c r="I61" s="2" t="s">
        <v>195</v>
      </c>
    </row>
    <row r="63" spans="1:9" ht="102">
      <c r="A63" s="6">
        <f>1+A61</f>
        <v>75</v>
      </c>
      <c r="B63" s="4" t="s">
        <v>57</v>
      </c>
      <c r="C63" s="1">
        <v>12</v>
      </c>
      <c r="D63" s="2" t="s">
        <v>7</v>
      </c>
      <c r="G63" s="3">
        <f>ROUND(C63*E63,0)</f>
        <v>0</v>
      </c>
      <c r="H63" s="3">
        <f>ROUND(C63*F63,0)</f>
        <v>0</v>
      </c>
      <c r="I63" s="2" t="s">
        <v>195</v>
      </c>
    </row>
    <row r="65" spans="1:9" ht="51">
      <c r="A65" s="6">
        <f>1+A63</f>
        <v>76</v>
      </c>
      <c r="B65" s="4" t="s">
        <v>58</v>
      </c>
      <c r="C65" s="1">
        <v>23</v>
      </c>
      <c r="D65" s="2" t="s">
        <v>7</v>
      </c>
      <c r="G65" s="3">
        <f>ROUND(C65*E65,0)</f>
        <v>0</v>
      </c>
      <c r="H65" s="3">
        <f>ROUND(C65*F65,0)</f>
        <v>0</v>
      </c>
      <c r="I65" s="2" t="s">
        <v>195</v>
      </c>
    </row>
    <row r="67" spans="1:9" ht="102">
      <c r="A67" s="6">
        <f>1+A65</f>
        <v>77</v>
      </c>
      <c r="B67" s="4" t="s">
        <v>59</v>
      </c>
      <c r="C67" s="1">
        <v>1</v>
      </c>
      <c r="D67" s="2" t="s">
        <v>7</v>
      </c>
      <c r="G67" s="3">
        <f>ROUND(C67*E67,0)</f>
        <v>0</v>
      </c>
      <c r="H67" s="3">
        <f>ROUND(C67*F67,0)</f>
        <v>0</v>
      </c>
      <c r="I67" s="2" t="s">
        <v>195</v>
      </c>
    </row>
    <row r="69" spans="1:9" ht="102">
      <c r="A69" s="6">
        <f>1+A67</f>
        <v>78</v>
      </c>
      <c r="B69" s="4" t="s">
        <v>60</v>
      </c>
      <c r="C69" s="1">
        <v>2</v>
      </c>
      <c r="D69" s="2" t="s">
        <v>7</v>
      </c>
      <c r="G69" s="3">
        <f>ROUND(C69*E69,0)</f>
        <v>0</v>
      </c>
      <c r="H69" s="3">
        <f>ROUND(C69*F69,0)</f>
        <v>0</v>
      </c>
      <c r="I69" s="2" t="s">
        <v>195</v>
      </c>
    </row>
    <row r="71" spans="1:9" ht="51">
      <c r="A71" s="6">
        <f>1+A69</f>
        <v>79</v>
      </c>
      <c r="B71" s="4" t="s">
        <v>110</v>
      </c>
      <c r="C71" s="1">
        <v>3</v>
      </c>
      <c r="D71" s="2" t="s">
        <v>61</v>
      </c>
      <c r="G71" s="3">
        <f>ROUND(C71*E71,0)</f>
        <v>0</v>
      </c>
      <c r="H71" s="3">
        <f>ROUND(C71*F71,0)</f>
        <v>0</v>
      </c>
      <c r="I71" s="2" t="s">
        <v>117</v>
      </c>
    </row>
    <row r="73" spans="1:9" ht="63.75">
      <c r="A73" s="6">
        <f>1+A71</f>
        <v>80</v>
      </c>
      <c r="B73" s="4" t="s">
        <v>62</v>
      </c>
      <c r="C73" s="1">
        <v>1</v>
      </c>
      <c r="D73" s="2" t="s">
        <v>7</v>
      </c>
      <c r="G73" s="3">
        <f>ROUND(C73*E73,0)</f>
        <v>0</v>
      </c>
      <c r="H73" s="3">
        <f>ROUND(C73*F73,0)</f>
        <v>0</v>
      </c>
      <c r="I73" s="2" t="s">
        <v>195</v>
      </c>
    </row>
    <row r="75" spans="1:9" ht="51">
      <c r="A75" s="6">
        <f>1+A73</f>
        <v>81</v>
      </c>
      <c r="B75" s="4" t="s">
        <v>63</v>
      </c>
      <c r="C75" s="1">
        <v>34</v>
      </c>
      <c r="D75" s="2" t="s">
        <v>7</v>
      </c>
      <c r="G75" s="3">
        <f>ROUND(C75*E75,0)</f>
        <v>0</v>
      </c>
      <c r="H75" s="3">
        <f>ROUND(C75*F75,0)</f>
        <v>0</v>
      </c>
      <c r="I75" s="2" t="s">
        <v>195</v>
      </c>
    </row>
    <row r="77" spans="1:9" ht="63.75">
      <c r="A77" s="6">
        <f>1+A75</f>
        <v>82</v>
      </c>
      <c r="B77" s="4" t="s">
        <v>64</v>
      </c>
      <c r="C77" s="1">
        <v>1</v>
      </c>
      <c r="D77" s="2" t="s">
        <v>7</v>
      </c>
      <c r="G77" s="3">
        <f>ROUND(C77*E77,0)</f>
        <v>0</v>
      </c>
      <c r="H77" s="3">
        <f>ROUND(C77*F77,0)</f>
        <v>0</v>
      </c>
      <c r="I77" s="2" t="s">
        <v>117</v>
      </c>
    </row>
    <row r="79" spans="1:9" ht="63.75">
      <c r="A79" s="6">
        <f>1+A77</f>
        <v>83</v>
      </c>
      <c r="B79" s="4" t="s">
        <v>65</v>
      </c>
      <c r="C79" s="1">
        <v>1</v>
      </c>
      <c r="D79" s="2" t="s">
        <v>7</v>
      </c>
      <c r="G79" s="3">
        <f>ROUND(C79*E79,0)</f>
        <v>0</v>
      </c>
      <c r="H79" s="3">
        <f>ROUND(C79*F79,0)</f>
        <v>0</v>
      </c>
      <c r="I79" s="2" t="s">
        <v>195</v>
      </c>
    </row>
    <row r="81" spans="1:9" ht="51">
      <c r="A81" s="6">
        <f>1+A79</f>
        <v>84</v>
      </c>
      <c r="B81" s="4" t="s">
        <v>66</v>
      </c>
      <c r="C81" s="1">
        <v>2</v>
      </c>
      <c r="D81" s="2" t="s">
        <v>7</v>
      </c>
      <c r="G81" s="3">
        <f>ROUND(C81*E81,0)</f>
        <v>0</v>
      </c>
      <c r="H81" s="3">
        <f>ROUND(C81*F81,0)</f>
        <v>0</v>
      </c>
      <c r="I81" s="2" t="s">
        <v>195</v>
      </c>
    </row>
    <row r="83" spans="1:9" ht="63.75">
      <c r="A83" s="6">
        <f>1+A81</f>
        <v>85</v>
      </c>
      <c r="B83" s="4" t="s">
        <v>67</v>
      </c>
      <c r="C83" s="1">
        <v>64</v>
      </c>
      <c r="D83" s="2" t="s">
        <v>7</v>
      </c>
      <c r="G83" s="3">
        <f>ROUND(C83*E83,0)</f>
        <v>0</v>
      </c>
      <c r="H83" s="3">
        <f>ROUND(C83*F83,0)</f>
        <v>0</v>
      </c>
      <c r="I83" s="2" t="s">
        <v>195</v>
      </c>
    </row>
    <row r="85" spans="1:9" ht="76.5">
      <c r="A85" s="6">
        <f>1+A83</f>
        <v>86</v>
      </c>
      <c r="B85" s="4" t="s">
        <v>69</v>
      </c>
      <c r="C85" s="1">
        <v>3</v>
      </c>
      <c r="D85" s="2" t="s">
        <v>68</v>
      </c>
      <c r="G85" s="3">
        <f>ROUND(C85*E85,0)</f>
        <v>0</v>
      </c>
      <c r="H85" s="3">
        <f>ROUND(C85*F85,0)</f>
        <v>0</v>
      </c>
      <c r="I85" s="2" t="s">
        <v>195</v>
      </c>
    </row>
    <row r="87" spans="1:12" ht="76.5">
      <c r="A87" s="6">
        <f>1+A85</f>
        <v>87</v>
      </c>
      <c r="B87" s="59" t="s">
        <v>232</v>
      </c>
      <c r="C87" s="1">
        <v>60</v>
      </c>
      <c r="D87" s="2" t="s">
        <v>221</v>
      </c>
      <c r="G87" s="3">
        <f>ROUND(C87*E87,0)</f>
        <v>0</v>
      </c>
      <c r="H87" s="3">
        <f>ROUND(C87*F87,0)</f>
        <v>0</v>
      </c>
      <c r="I87" s="2" t="s">
        <v>223</v>
      </c>
      <c r="J87" s="60"/>
      <c r="K87" s="61"/>
      <c r="L87" s="61"/>
    </row>
    <row r="89" spans="1:9" ht="51">
      <c r="A89" s="6">
        <f>1+A87</f>
        <v>88</v>
      </c>
      <c r="B89" s="4" t="s">
        <v>71</v>
      </c>
      <c r="C89" s="1">
        <v>2</v>
      </c>
      <c r="D89" s="2" t="s">
        <v>70</v>
      </c>
      <c r="G89" s="3">
        <f>ROUND(C89*E89,0)</f>
        <v>0</v>
      </c>
      <c r="H89" s="3" t="s">
        <v>194</v>
      </c>
      <c r="I89" s="2" t="s">
        <v>195</v>
      </c>
    </row>
    <row r="91" spans="1:9" ht="51">
      <c r="A91" s="6">
        <f>1+A89</f>
        <v>89</v>
      </c>
      <c r="B91" s="4" t="s">
        <v>72</v>
      </c>
      <c r="C91" s="1">
        <v>44</v>
      </c>
      <c r="D91" s="2" t="s">
        <v>70</v>
      </c>
      <c r="G91" s="3">
        <f>ROUND(C91*E91,0)</f>
        <v>0</v>
      </c>
      <c r="H91" s="3">
        <f>ROUND(C91*F91,0)</f>
        <v>0</v>
      </c>
      <c r="I91" s="2" t="s">
        <v>195</v>
      </c>
    </row>
    <row r="93" spans="1:9" ht="51">
      <c r="A93" s="6">
        <f>1+A91</f>
        <v>90</v>
      </c>
      <c r="B93" s="4" t="s">
        <v>111</v>
      </c>
      <c r="C93" s="1">
        <v>4</v>
      </c>
      <c r="D93" s="2" t="s">
        <v>7</v>
      </c>
      <c r="G93" s="3">
        <f>ROUND(C93*E93,0)</f>
        <v>0</v>
      </c>
      <c r="H93" s="3">
        <f>ROUND(C93*F93,0)</f>
        <v>0</v>
      </c>
      <c r="I93" s="2" t="s">
        <v>195</v>
      </c>
    </row>
    <row r="95" spans="1:9" ht="51">
      <c r="A95" s="6">
        <f>1+A93</f>
        <v>91</v>
      </c>
      <c r="B95" s="4" t="s">
        <v>73</v>
      </c>
      <c r="C95" s="1">
        <v>1</v>
      </c>
      <c r="D95" s="2" t="s">
        <v>7</v>
      </c>
      <c r="G95" s="3">
        <f>ROUND(C95*E95,0)</f>
        <v>0</v>
      </c>
      <c r="H95" s="3">
        <f>ROUND(C95*F95,0)</f>
        <v>0</v>
      </c>
      <c r="I95" s="2" t="s">
        <v>195</v>
      </c>
    </row>
    <row r="97" spans="1:9" ht="127.5">
      <c r="A97" s="6">
        <f>1+A95</f>
        <v>92</v>
      </c>
      <c r="B97" s="4" t="s">
        <v>147</v>
      </c>
      <c r="C97" s="1">
        <v>6</v>
      </c>
      <c r="D97" s="2" t="s">
        <v>7</v>
      </c>
      <c r="G97" s="3">
        <f>ROUND(C97*E97,0)</f>
        <v>0</v>
      </c>
      <c r="H97" s="3">
        <f>ROUND(C97*F97,0)</f>
        <v>0</v>
      </c>
      <c r="I97" s="2" t="s">
        <v>195</v>
      </c>
    </row>
    <row r="99" spans="1:11" ht="63.75">
      <c r="A99" s="6">
        <f>1+A97</f>
        <v>93</v>
      </c>
      <c r="B99" s="4" t="s">
        <v>112</v>
      </c>
      <c r="C99" s="1">
        <v>13</v>
      </c>
      <c r="D99" s="2" t="s">
        <v>7</v>
      </c>
      <c r="G99" s="3">
        <f>ROUND(C99*E99,0)</f>
        <v>0</v>
      </c>
      <c r="H99" s="3">
        <f>ROUND(C99*F99,0)</f>
        <v>0</v>
      </c>
      <c r="I99" s="2" t="s">
        <v>200</v>
      </c>
      <c r="K99" s="3"/>
    </row>
    <row r="100" ht="12.75">
      <c r="K100" s="3"/>
    </row>
    <row r="101" spans="1:11" ht="63.75">
      <c r="A101" s="6">
        <f>1+A99</f>
        <v>94</v>
      </c>
      <c r="B101" s="4" t="s">
        <v>113</v>
      </c>
      <c r="C101" s="1">
        <v>8</v>
      </c>
      <c r="D101" s="2" t="s">
        <v>7</v>
      </c>
      <c r="G101" s="3">
        <f>ROUND(C101*E101,0)</f>
        <v>0</v>
      </c>
      <c r="H101" s="3">
        <f>ROUND(C101*F101,0)</f>
        <v>0</v>
      </c>
      <c r="I101" s="2" t="s">
        <v>200</v>
      </c>
      <c r="K101" s="3"/>
    </row>
    <row r="103" spans="1:9" ht="51">
      <c r="A103" s="6">
        <f>1+A101</f>
        <v>95</v>
      </c>
      <c r="B103" s="4" t="s">
        <v>114</v>
      </c>
      <c r="C103" s="1">
        <v>1</v>
      </c>
      <c r="D103" s="2" t="s">
        <v>7</v>
      </c>
      <c r="G103" s="3">
        <f>ROUND(C103*E103,0)</f>
        <v>0</v>
      </c>
      <c r="H103" s="3">
        <f>ROUND(C103*F103,0)</f>
        <v>0</v>
      </c>
      <c r="I103" s="2" t="s">
        <v>195</v>
      </c>
    </row>
    <row r="105" spans="1:9" ht="51">
      <c r="A105" s="6">
        <f>1+A103</f>
        <v>96</v>
      </c>
      <c r="B105" s="4" t="s">
        <v>115</v>
      </c>
      <c r="C105" s="1">
        <v>1</v>
      </c>
      <c r="D105" s="2" t="s">
        <v>7</v>
      </c>
      <c r="G105" s="3">
        <f>ROUND(C105*E105,0)</f>
        <v>0</v>
      </c>
      <c r="H105" s="3">
        <f>ROUND(C105*F105,0)</f>
        <v>0</v>
      </c>
      <c r="I105" s="2" t="s">
        <v>195</v>
      </c>
    </row>
    <row r="107" spans="1:9" ht="63.75">
      <c r="A107" s="6">
        <f>1+A105</f>
        <v>97</v>
      </c>
      <c r="B107" s="4" t="s">
        <v>116</v>
      </c>
      <c r="C107" s="1">
        <v>1</v>
      </c>
      <c r="D107" s="2" t="s">
        <v>7</v>
      </c>
      <c r="G107" s="3">
        <f>ROUND(C107*E107,0)</f>
        <v>0</v>
      </c>
      <c r="H107" s="3">
        <f>ROUND(C107*F107,0)</f>
        <v>0</v>
      </c>
      <c r="I107" s="2" t="s">
        <v>195</v>
      </c>
    </row>
    <row r="109" spans="1:9" ht="102">
      <c r="A109" s="6">
        <f>1+A107</f>
        <v>98</v>
      </c>
      <c r="B109" s="4" t="s">
        <v>139</v>
      </c>
      <c r="C109" s="1">
        <v>3</v>
      </c>
      <c r="D109" s="2" t="s">
        <v>7</v>
      </c>
      <c r="G109" s="3">
        <f>ROUND(C109*E109,0)</f>
        <v>0</v>
      </c>
      <c r="H109" s="3">
        <f>ROUND(C109*F109,0)</f>
        <v>0</v>
      </c>
      <c r="I109" s="2" t="s">
        <v>195</v>
      </c>
    </row>
    <row r="111" spans="1:9" ht="102">
      <c r="A111" s="6">
        <f>1+A109</f>
        <v>99</v>
      </c>
      <c r="B111" s="4" t="s">
        <v>140</v>
      </c>
      <c r="C111" s="1">
        <v>1</v>
      </c>
      <c r="D111" s="2" t="s">
        <v>7</v>
      </c>
      <c r="G111" s="3">
        <f>ROUND(C111*E111,0)</f>
        <v>0</v>
      </c>
      <c r="H111" s="3">
        <f>ROUND(C111*F111,0)</f>
        <v>0</v>
      </c>
      <c r="I111" s="2" t="s">
        <v>195</v>
      </c>
    </row>
    <row r="113" spans="1:9" ht="102">
      <c r="A113" s="6">
        <f>1+A111</f>
        <v>100</v>
      </c>
      <c r="B113" s="4" t="s">
        <v>141</v>
      </c>
      <c r="C113" s="1">
        <v>2</v>
      </c>
      <c r="D113" s="2" t="s">
        <v>7</v>
      </c>
      <c r="G113" s="3">
        <f>ROUND(C113*E113,0)</f>
        <v>0</v>
      </c>
      <c r="H113" s="3">
        <f>ROUND(C113*F113,0)</f>
        <v>0</v>
      </c>
      <c r="I113" s="2" t="s">
        <v>195</v>
      </c>
    </row>
    <row r="115" spans="1:9" ht="102">
      <c r="A115" s="6">
        <f>1+A113</f>
        <v>101</v>
      </c>
      <c r="B115" s="4" t="s">
        <v>142</v>
      </c>
      <c r="C115" s="1">
        <v>2</v>
      </c>
      <c r="D115" s="2" t="s">
        <v>7</v>
      </c>
      <c r="G115" s="3">
        <f>ROUND(C115*E115,0)</f>
        <v>0</v>
      </c>
      <c r="H115" s="3">
        <f>ROUND(C115*F115,0)</f>
        <v>0</v>
      </c>
      <c r="I115" s="2" t="s">
        <v>195</v>
      </c>
    </row>
    <row r="117" spans="1:9" ht="102">
      <c r="A117" s="6">
        <f>1+A115</f>
        <v>102</v>
      </c>
      <c r="B117" s="4" t="s">
        <v>143</v>
      </c>
      <c r="C117" s="1">
        <v>1</v>
      </c>
      <c r="D117" s="2" t="s">
        <v>7</v>
      </c>
      <c r="G117" s="3">
        <f>ROUND(C117*E117,0)</f>
        <v>0</v>
      </c>
      <c r="H117" s="3">
        <f>ROUND(C117*F117,0)</f>
        <v>0</v>
      </c>
      <c r="I117" s="2" t="s">
        <v>195</v>
      </c>
    </row>
    <row r="119" spans="1:9" ht="102">
      <c r="A119" s="6">
        <f>1+A117</f>
        <v>103</v>
      </c>
      <c r="B119" s="4" t="s">
        <v>144</v>
      </c>
      <c r="C119" s="1">
        <v>1</v>
      </c>
      <c r="D119" s="2" t="s">
        <v>7</v>
      </c>
      <c r="G119" s="3">
        <f>ROUND(C119*E119,0)</f>
        <v>0</v>
      </c>
      <c r="H119" s="3">
        <f>ROUND(C119*F119,0)</f>
        <v>0</v>
      </c>
      <c r="I119" s="2" t="s">
        <v>195</v>
      </c>
    </row>
    <row r="120" spans="1:12" s="12" customFormat="1" ht="12.75">
      <c r="A120" s="7"/>
      <c r="B120" s="8" t="s">
        <v>39</v>
      </c>
      <c r="C120" s="9"/>
      <c r="D120" s="10"/>
      <c r="E120" s="11"/>
      <c r="F120" s="11"/>
      <c r="G120" s="11">
        <f>ROUND(SUM(G2:G119),0)</f>
        <v>0</v>
      </c>
      <c r="H120" s="11">
        <f>ROUND(SUM(H2:H119),0)</f>
        <v>0</v>
      </c>
      <c r="J120" s="48"/>
      <c r="K120" s="49"/>
      <c r="L120" s="49"/>
    </row>
  </sheetData>
  <sheetProtection/>
  <mergeCells count="3">
    <mergeCell ref="A2:E2"/>
    <mergeCell ref="A9:E9"/>
    <mergeCell ref="A38:E38"/>
  </mergeCells>
  <printOptions horizontalCentered="1"/>
  <pageMargins left="0.5905511811023623" right="0.1968503937007874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&amp;L&amp;"Arial,Félkövér"&amp;10 02 Fűtés hűtés</oddHeader>
    <oddFooter>&amp;R&amp;"Arial,Normál"&amp;10&amp;P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9"/>
  <sheetViews>
    <sheetView zoomScaleSheetLayoutView="145" zoomScalePageLayoutView="0" workbookViewId="0" topLeftCell="A1">
      <selection activeCell="E148" sqref="E148:F148"/>
    </sheetView>
  </sheetViews>
  <sheetFormatPr defaultColWidth="9.140625" defaultRowHeight="15"/>
  <cols>
    <col min="1" max="1" width="4.28125" style="6" customWidth="1"/>
    <col min="2" max="2" width="30.8515625" style="4" customWidth="1"/>
    <col min="3" max="3" width="4.7109375" style="1" customWidth="1"/>
    <col min="4" max="4" width="6.7109375" style="2" customWidth="1"/>
    <col min="5" max="5" width="9.140625" style="3" customWidth="1"/>
    <col min="6" max="6" width="7.7109375" style="3" customWidth="1"/>
    <col min="7" max="7" width="9.8515625" style="3" customWidth="1"/>
    <col min="8" max="8" width="10.140625" style="3" customWidth="1"/>
    <col min="9" max="9" width="10.8515625" style="2" customWidth="1"/>
    <col min="10" max="16384" width="9.140625" style="2" customWidth="1"/>
  </cols>
  <sheetData>
    <row r="1" spans="1:8" s="37" customFormat="1" ht="38.25">
      <c r="A1" s="7" t="s">
        <v>203</v>
      </c>
      <c r="B1" s="8" t="s">
        <v>1</v>
      </c>
      <c r="C1" s="9" t="s">
        <v>204</v>
      </c>
      <c r="D1" s="10" t="s">
        <v>3</v>
      </c>
      <c r="E1" s="11" t="s">
        <v>201</v>
      </c>
      <c r="F1" s="11" t="s">
        <v>202</v>
      </c>
      <c r="G1" s="11" t="s">
        <v>4</v>
      </c>
      <c r="H1" s="11" t="s">
        <v>5</v>
      </c>
    </row>
    <row r="2" spans="1:8" s="37" customFormat="1" ht="12.75">
      <c r="A2" s="58" t="s">
        <v>75</v>
      </c>
      <c r="B2" s="58"/>
      <c r="C2" s="58"/>
      <c r="D2" s="58"/>
      <c r="E2" s="58"/>
      <c r="F2" s="38"/>
      <c r="G2" s="38"/>
      <c r="H2" s="38"/>
    </row>
    <row r="3" spans="1:9" ht="114.75">
      <c r="A3" s="6">
        <v>104</v>
      </c>
      <c r="B3" s="4" t="s">
        <v>148</v>
      </c>
      <c r="C3" s="1">
        <v>102</v>
      </c>
      <c r="D3" s="2" t="s">
        <v>12</v>
      </c>
      <c r="G3" s="3">
        <f>ROUND(C3*E3,0)</f>
        <v>0</v>
      </c>
      <c r="H3" s="3">
        <f>ROUND(C3*F3,0)</f>
        <v>0</v>
      </c>
      <c r="I3" s="2" t="s">
        <v>195</v>
      </c>
    </row>
    <row r="5" spans="1:8" s="37" customFormat="1" ht="12.75">
      <c r="A5" s="58" t="s">
        <v>76</v>
      </c>
      <c r="B5" s="58"/>
      <c r="C5" s="58"/>
      <c r="D5" s="58"/>
      <c r="E5" s="58"/>
      <c r="F5" s="38"/>
      <c r="G5" s="38"/>
      <c r="H5" s="38"/>
    </row>
    <row r="6" spans="1:9" ht="140.25">
      <c r="A6" s="6">
        <f>1+A3</f>
        <v>105</v>
      </c>
      <c r="B6" s="4" t="s">
        <v>77</v>
      </c>
      <c r="C6" s="1">
        <v>192</v>
      </c>
      <c r="D6" s="2" t="s">
        <v>52</v>
      </c>
      <c r="G6" s="3">
        <f>ROUND(C6*E6,0)</f>
        <v>0</v>
      </c>
      <c r="H6" s="3">
        <f>ROUND(C6*F6,0)</f>
        <v>0</v>
      </c>
      <c r="I6" s="2" t="s">
        <v>195</v>
      </c>
    </row>
    <row r="8" spans="1:9" ht="114.75">
      <c r="A8" s="6">
        <f>A6+1</f>
        <v>106</v>
      </c>
      <c r="B8" s="4" t="s">
        <v>149</v>
      </c>
      <c r="C8" s="1">
        <v>165</v>
      </c>
      <c r="D8" s="2" t="s">
        <v>12</v>
      </c>
      <c r="G8" s="3">
        <f>ROUND(C8*E8,0)</f>
        <v>0</v>
      </c>
      <c r="H8" s="3">
        <f>ROUND(C8*F8,0)</f>
        <v>0</v>
      </c>
      <c r="I8" s="2" t="s">
        <v>195</v>
      </c>
    </row>
    <row r="10" spans="1:9" ht="127.5">
      <c r="A10" s="6">
        <f>A8+1</f>
        <v>107</v>
      </c>
      <c r="B10" s="4" t="s">
        <v>78</v>
      </c>
      <c r="C10" s="1">
        <v>35</v>
      </c>
      <c r="D10" s="2" t="s">
        <v>12</v>
      </c>
      <c r="G10" s="3">
        <f>ROUND(C10*E10,0)</f>
        <v>0</v>
      </c>
      <c r="H10" s="3">
        <f>ROUND(C10*F10,0)</f>
        <v>0</v>
      </c>
      <c r="I10" s="2" t="s">
        <v>195</v>
      </c>
    </row>
    <row r="12" spans="1:9" ht="127.5">
      <c r="A12" s="6">
        <f>A10+1</f>
        <v>108</v>
      </c>
      <c r="B12" s="4" t="s">
        <v>79</v>
      </c>
      <c r="C12" s="1">
        <v>315</v>
      </c>
      <c r="D12" s="2" t="s">
        <v>12</v>
      </c>
      <c r="G12" s="3">
        <f>ROUND(C12*E12,0)</f>
        <v>0</v>
      </c>
      <c r="H12" s="3">
        <f>ROUND(C12*F12,0)</f>
        <v>0</v>
      </c>
      <c r="I12" s="2" t="s">
        <v>195</v>
      </c>
    </row>
    <row r="14" spans="1:9" ht="127.5">
      <c r="A14" s="6">
        <f>A12+1</f>
        <v>109</v>
      </c>
      <c r="B14" s="4" t="s">
        <v>80</v>
      </c>
      <c r="C14" s="1">
        <v>6</v>
      </c>
      <c r="D14" s="2" t="s">
        <v>12</v>
      </c>
      <c r="G14" s="3">
        <f>ROUND(C14*E14,0)</f>
        <v>0</v>
      </c>
      <c r="H14" s="3">
        <f>ROUND(C14*F14,0)</f>
        <v>0</v>
      </c>
      <c r="I14" s="2" t="s">
        <v>195</v>
      </c>
    </row>
    <row r="16" spans="1:9" ht="127.5">
      <c r="A16" s="6">
        <f>A14+1</f>
        <v>110</v>
      </c>
      <c r="B16" s="4" t="s">
        <v>81</v>
      </c>
      <c r="C16" s="1">
        <v>6</v>
      </c>
      <c r="D16" s="2" t="s">
        <v>12</v>
      </c>
      <c r="G16" s="3">
        <f>ROUND(C16*E16,0)</f>
        <v>0</v>
      </c>
      <c r="H16" s="3">
        <f>ROUND(C16*F16,0)</f>
        <v>0</v>
      </c>
      <c r="I16" s="2" t="s">
        <v>195</v>
      </c>
    </row>
    <row r="18" spans="1:9" ht="127.5">
      <c r="A18" s="6">
        <f>A16+1</f>
        <v>111</v>
      </c>
      <c r="B18" s="4" t="s">
        <v>82</v>
      </c>
      <c r="C18" s="1">
        <v>6</v>
      </c>
      <c r="D18" s="2" t="s">
        <v>12</v>
      </c>
      <c r="G18" s="3">
        <f>ROUND(C18*E18,0)</f>
        <v>0</v>
      </c>
      <c r="H18" s="3">
        <f>ROUND(C18*F18,0)</f>
        <v>0</v>
      </c>
      <c r="I18" s="2" t="s">
        <v>195</v>
      </c>
    </row>
    <row r="20" spans="1:9" ht="127.5">
      <c r="A20" s="6">
        <f>A18+1</f>
        <v>112</v>
      </c>
      <c r="B20" s="4" t="s">
        <v>83</v>
      </c>
      <c r="C20" s="1">
        <v>15</v>
      </c>
      <c r="D20" s="2" t="s">
        <v>12</v>
      </c>
      <c r="G20" s="3">
        <f>ROUND(C20*E20,0)</f>
        <v>0</v>
      </c>
      <c r="H20" s="3">
        <f>ROUND(C20*F20,0)</f>
        <v>0</v>
      </c>
      <c r="I20" s="2" t="s">
        <v>195</v>
      </c>
    </row>
    <row r="22" spans="1:9" ht="127.5">
      <c r="A22" s="6">
        <f>A20+1</f>
        <v>113</v>
      </c>
      <c r="B22" s="4" t="s">
        <v>84</v>
      </c>
      <c r="C22" s="1">
        <v>19</v>
      </c>
      <c r="D22" s="2" t="s">
        <v>12</v>
      </c>
      <c r="G22" s="3">
        <f>ROUND(C22*E22,0)</f>
        <v>0</v>
      </c>
      <c r="H22" s="3">
        <f>ROUND(C22*F22,0)</f>
        <v>0</v>
      </c>
      <c r="I22" s="2" t="s">
        <v>195</v>
      </c>
    </row>
    <row r="24" spans="1:9" ht="127.5">
      <c r="A24" s="6">
        <f>A22+1</f>
        <v>114</v>
      </c>
      <c r="B24" s="4" t="s">
        <v>85</v>
      </c>
      <c r="C24" s="1">
        <v>32</v>
      </c>
      <c r="D24" s="2" t="s">
        <v>12</v>
      </c>
      <c r="G24" s="3">
        <f>ROUND(C24*E24,0)</f>
        <v>0</v>
      </c>
      <c r="H24" s="3">
        <f>ROUND(C24*F24,0)</f>
        <v>0</v>
      </c>
      <c r="I24" s="2" t="s">
        <v>195</v>
      </c>
    </row>
    <row r="26" spans="1:9" ht="127.5">
      <c r="A26" s="6">
        <f>A24+1</f>
        <v>115</v>
      </c>
      <c r="B26" s="4" t="s">
        <v>156</v>
      </c>
      <c r="C26" s="1">
        <v>10</v>
      </c>
      <c r="D26" s="2" t="s">
        <v>7</v>
      </c>
      <c r="G26" s="3">
        <f>ROUND(C26*E26,0)</f>
        <v>0</v>
      </c>
      <c r="H26" s="3">
        <f>ROUND(C26*F26,0)</f>
        <v>0</v>
      </c>
      <c r="I26" s="2" t="s">
        <v>195</v>
      </c>
    </row>
    <row r="28" spans="1:9" ht="127.5">
      <c r="A28" s="6">
        <f>A26+1</f>
        <v>116</v>
      </c>
      <c r="B28" s="4" t="s">
        <v>157</v>
      </c>
      <c r="C28" s="1">
        <v>8</v>
      </c>
      <c r="D28" s="2" t="s">
        <v>7</v>
      </c>
      <c r="G28" s="3">
        <f>ROUND(C28*E28,0)</f>
        <v>0</v>
      </c>
      <c r="H28" s="3">
        <f>ROUND(C28*F28,0)</f>
        <v>0</v>
      </c>
      <c r="I28" s="2" t="s">
        <v>195</v>
      </c>
    </row>
    <row r="30" spans="1:9" ht="114.75">
      <c r="A30" s="6">
        <f>A28+1</f>
        <v>117</v>
      </c>
      <c r="B30" s="4" t="s">
        <v>171</v>
      </c>
      <c r="C30" s="1">
        <v>1</v>
      </c>
      <c r="D30" s="2" t="s">
        <v>7</v>
      </c>
      <c r="G30" s="3">
        <f>ROUND(C30*E30,0)</f>
        <v>0</v>
      </c>
      <c r="H30" s="3">
        <f>ROUND(C30*F30,0)</f>
        <v>0</v>
      </c>
      <c r="I30" s="2" t="s">
        <v>195</v>
      </c>
    </row>
    <row r="32" spans="1:9" ht="114.75">
      <c r="A32" s="6">
        <f>A30+1</f>
        <v>118</v>
      </c>
      <c r="B32" s="4" t="s">
        <v>178</v>
      </c>
      <c r="C32" s="1">
        <v>30</v>
      </c>
      <c r="D32" s="2" t="s">
        <v>7</v>
      </c>
      <c r="G32" s="3">
        <f>ROUND(C32*E32,0)</f>
        <v>0</v>
      </c>
      <c r="H32" s="3">
        <f>ROUND(C32*F32,0)</f>
        <v>0</v>
      </c>
      <c r="I32" s="2" t="s">
        <v>195</v>
      </c>
    </row>
    <row r="34" spans="1:9" ht="114.75">
      <c r="A34" s="6">
        <f>A32+1</f>
        <v>119</v>
      </c>
      <c r="B34" s="4" t="s">
        <v>179</v>
      </c>
      <c r="C34" s="1">
        <v>115</v>
      </c>
      <c r="D34" s="2" t="s">
        <v>7</v>
      </c>
      <c r="G34" s="3">
        <f>ROUND(C34*E34,0)</f>
        <v>0</v>
      </c>
      <c r="H34" s="3">
        <f>ROUND(C34*F34,0)</f>
        <v>0</v>
      </c>
      <c r="I34" s="2" t="s">
        <v>195</v>
      </c>
    </row>
    <row r="36" spans="1:9" ht="127.5">
      <c r="A36" s="6">
        <f>A34+1</f>
        <v>120</v>
      </c>
      <c r="B36" s="4" t="s">
        <v>158</v>
      </c>
      <c r="C36" s="1">
        <v>4</v>
      </c>
      <c r="D36" s="2" t="s">
        <v>7</v>
      </c>
      <c r="G36" s="3">
        <f>ROUND(C36*E36,0)</f>
        <v>0</v>
      </c>
      <c r="H36" s="3">
        <f>ROUND(C36*F36,0)</f>
        <v>0</v>
      </c>
      <c r="I36" s="2" t="s">
        <v>195</v>
      </c>
    </row>
    <row r="38" spans="1:9" ht="127.5">
      <c r="A38" s="6">
        <f>A36+1</f>
        <v>121</v>
      </c>
      <c r="B38" s="4" t="s">
        <v>159</v>
      </c>
      <c r="C38" s="1">
        <v>4</v>
      </c>
      <c r="D38" s="2" t="s">
        <v>7</v>
      </c>
      <c r="G38" s="3">
        <f>ROUND(C38*E38,0)</f>
        <v>0</v>
      </c>
      <c r="H38" s="3">
        <f>ROUND(C38*F38,0)</f>
        <v>0</v>
      </c>
      <c r="I38" s="2" t="s">
        <v>195</v>
      </c>
    </row>
    <row r="40" spans="1:9" ht="127.5">
      <c r="A40" s="6">
        <f>A38+1</f>
        <v>122</v>
      </c>
      <c r="B40" s="4" t="s">
        <v>160</v>
      </c>
      <c r="C40" s="1">
        <v>5</v>
      </c>
      <c r="D40" s="2" t="s">
        <v>7</v>
      </c>
      <c r="G40" s="3">
        <f>ROUND(C40*E40,0)</f>
        <v>0</v>
      </c>
      <c r="H40" s="3">
        <f>ROUND(C40*F40,0)</f>
        <v>0</v>
      </c>
      <c r="I40" s="2" t="s">
        <v>195</v>
      </c>
    </row>
    <row r="42" spans="1:9" ht="127.5">
      <c r="A42" s="6">
        <f>A40+1</f>
        <v>123</v>
      </c>
      <c r="B42" s="4" t="s">
        <v>161</v>
      </c>
      <c r="C42" s="1">
        <v>2</v>
      </c>
      <c r="D42" s="2" t="s">
        <v>7</v>
      </c>
      <c r="G42" s="3">
        <f>ROUND(C42*E42,0)</f>
        <v>0</v>
      </c>
      <c r="H42" s="3">
        <f>ROUND(C42*F42,0)</f>
        <v>0</v>
      </c>
      <c r="I42" s="2" t="s">
        <v>195</v>
      </c>
    </row>
    <row r="44" spans="1:9" ht="127.5">
      <c r="A44" s="6">
        <f>A42+1</f>
        <v>124</v>
      </c>
      <c r="B44" s="4" t="s">
        <v>162</v>
      </c>
      <c r="C44" s="1">
        <v>2</v>
      </c>
      <c r="D44" s="2" t="s">
        <v>7</v>
      </c>
      <c r="G44" s="3">
        <f>ROUND(C44*E44,0)</f>
        <v>0</v>
      </c>
      <c r="H44" s="3">
        <f>ROUND(C44*F44,0)</f>
        <v>0</v>
      </c>
      <c r="I44" s="2" t="s">
        <v>195</v>
      </c>
    </row>
    <row r="46" spans="1:9" ht="114.75">
      <c r="A46" s="6">
        <f>A44+1</f>
        <v>125</v>
      </c>
      <c r="B46" s="4" t="s">
        <v>163</v>
      </c>
      <c r="C46" s="1">
        <v>3</v>
      </c>
      <c r="D46" s="2" t="s">
        <v>7</v>
      </c>
      <c r="G46" s="3">
        <f>ROUND(C46*E46,0)</f>
        <v>0</v>
      </c>
      <c r="H46" s="3">
        <f>ROUND(C46*F46,0)</f>
        <v>0</v>
      </c>
      <c r="I46" s="2" t="s">
        <v>195</v>
      </c>
    </row>
    <row r="48" spans="1:9" ht="114.75">
      <c r="A48" s="6">
        <f>A46+1</f>
        <v>126</v>
      </c>
      <c r="B48" s="4" t="s">
        <v>164</v>
      </c>
      <c r="C48" s="1">
        <v>3</v>
      </c>
      <c r="D48" s="2" t="s">
        <v>7</v>
      </c>
      <c r="G48" s="3">
        <f>ROUND(C48*E48,0)</f>
        <v>0</v>
      </c>
      <c r="H48" s="3">
        <f>ROUND(C48*F48,0)</f>
        <v>0</v>
      </c>
      <c r="I48" s="2" t="s">
        <v>195</v>
      </c>
    </row>
    <row r="50" spans="1:9" ht="114.75">
      <c r="A50" s="6">
        <f>A48+1</f>
        <v>127</v>
      </c>
      <c r="B50" s="4" t="s">
        <v>165</v>
      </c>
      <c r="C50" s="1">
        <v>2</v>
      </c>
      <c r="D50" s="2" t="s">
        <v>7</v>
      </c>
      <c r="G50" s="3">
        <f>ROUND(C50*E50,0)</f>
        <v>0</v>
      </c>
      <c r="H50" s="3">
        <f>ROUND(C50*F50,0)</f>
        <v>0</v>
      </c>
      <c r="I50" s="2" t="s">
        <v>195</v>
      </c>
    </row>
    <row r="52" spans="1:9" ht="114.75">
      <c r="A52" s="6">
        <f>A50+1</f>
        <v>128</v>
      </c>
      <c r="B52" s="4" t="s">
        <v>166</v>
      </c>
      <c r="C52" s="1">
        <v>1</v>
      </c>
      <c r="D52" s="2" t="s">
        <v>7</v>
      </c>
      <c r="G52" s="3">
        <f>ROUND(C52*E52,0)</f>
        <v>0</v>
      </c>
      <c r="H52" s="3">
        <f>ROUND(C52*F52,0)</f>
        <v>0</v>
      </c>
      <c r="I52" s="2" t="s">
        <v>195</v>
      </c>
    </row>
    <row r="54" spans="1:9" ht="114.75">
      <c r="A54" s="6">
        <f>A52+1</f>
        <v>129</v>
      </c>
      <c r="B54" s="4" t="s">
        <v>167</v>
      </c>
      <c r="C54" s="1">
        <v>1</v>
      </c>
      <c r="D54" s="2" t="s">
        <v>7</v>
      </c>
      <c r="G54" s="3">
        <f>ROUND(C54*E54,0)</f>
        <v>0</v>
      </c>
      <c r="H54" s="3">
        <f>ROUND(C54*F54,0)</f>
        <v>0</v>
      </c>
      <c r="I54" s="2" t="s">
        <v>195</v>
      </c>
    </row>
    <row r="56" spans="1:9" ht="114.75">
      <c r="A56" s="6">
        <f>A54+1</f>
        <v>130</v>
      </c>
      <c r="B56" s="4" t="s">
        <v>168</v>
      </c>
      <c r="C56" s="1">
        <v>4</v>
      </c>
      <c r="D56" s="2" t="s">
        <v>7</v>
      </c>
      <c r="G56" s="3">
        <f>ROUND(C56*E56,0)</f>
        <v>0</v>
      </c>
      <c r="H56" s="3">
        <f>ROUND(C56*F56,0)</f>
        <v>0</v>
      </c>
      <c r="I56" s="2" t="s">
        <v>195</v>
      </c>
    </row>
    <row r="58" spans="1:9" ht="114.75">
      <c r="A58" s="6">
        <f>A56+1</f>
        <v>131</v>
      </c>
      <c r="B58" s="4" t="s">
        <v>172</v>
      </c>
      <c r="C58" s="1">
        <v>4</v>
      </c>
      <c r="D58" s="2" t="s">
        <v>7</v>
      </c>
      <c r="G58" s="3">
        <f>ROUND(C58*E58,0)</f>
        <v>0</v>
      </c>
      <c r="H58" s="3">
        <f>ROUND(C58*F58,0)</f>
        <v>0</v>
      </c>
      <c r="I58" s="2" t="s">
        <v>195</v>
      </c>
    </row>
    <row r="60" spans="1:9" ht="114.75">
      <c r="A60" s="6">
        <f>A58+1</f>
        <v>132</v>
      </c>
      <c r="B60" s="4" t="s">
        <v>173</v>
      </c>
      <c r="C60" s="1">
        <v>2</v>
      </c>
      <c r="D60" s="2" t="s">
        <v>7</v>
      </c>
      <c r="G60" s="3">
        <f>ROUND(C60*E60,0)</f>
        <v>0</v>
      </c>
      <c r="H60" s="3">
        <f>ROUND(C60*F60,0)</f>
        <v>0</v>
      </c>
      <c r="I60" s="2" t="s">
        <v>195</v>
      </c>
    </row>
    <row r="62" spans="1:9" ht="114.75">
      <c r="A62" s="6">
        <f>A60+1</f>
        <v>133</v>
      </c>
      <c r="B62" s="4" t="s">
        <v>174</v>
      </c>
      <c r="C62" s="1">
        <v>2</v>
      </c>
      <c r="D62" s="2" t="s">
        <v>7</v>
      </c>
      <c r="G62" s="3">
        <f>ROUND(C62*E62,0)</f>
        <v>0</v>
      </c>
      <c r="H62" s="3">
        <f>ROUND(C62*F62,0)</f>
        <v>0</v>
      </c>
      <c r="I62" s="2" t="s">
        <v>195</v>
      </c>
    </row>
    <row r="64" spans="1:9" ht="114.75">
      <c r="A64" s="6">
        <f>A62+1</f>
        <v>134</v>
      </c>
      <c r="B64" s="4" t="s">
        <v>180</v>
      </c>
      <c r="C64" s="1">
        <v>13</v>
      </c>
      <c r="D64" s="2" t="s">
        <v>7</v>
      </c>
      <c r="G64" s="3">
        <f>ROUND(C64*E64,0)</f>
        <v>0</v>
      </c>
      <c r="H64" s="3">
        <f>ROUND(C64*F64,0)</f>
        <v>0</v>
      </c>
      <c r="I64" s="2" t="s">
        <v>195</v>
      </c>
    </row>
    <row r="66" spans="1:9" ht="114.75">
      <c r="A66" s="6">
        <f>A64+1</f>
        <v>135</v>
      </c>
      <c r="B66" s="4" t="s">
        <v>181</v>
      </c>
      <c r="C66" s="1">
        <v>7</v>
      </c>
      <c r="D66" s="2" t="s">
        <v>7</v>
      </c>
      <c r="G66" s="3">
        <f>ROUND(C66*E66,0)</f>
        <v>0</v>
      </c>
      <c r="H66" s="3">
        <f>ROUND(C66*F66,0)</f>
        <v>0</v>
      </c>
      <c r="I66" s="2" t="s">
        <v>117</v>
      </c>
    </row>
    <row r="68" spans="1:9" ht="114.75">
      <c r="A68" s="6">
        <f>A66+1</f>
        <v>136</v>
      </c>
      <c r="B68" s="4" t="s">
        <v>182</v>
      </c>
      <c r="C68" s="1">
        <v>8</v>
      </c>
      <c r="D68" s="2" t="s">
        <v>7</v>
      </c>
      <c r="G68" s="3">
        <f>ROUND(C68*E68,0)</f>
        <v>0</v>
      </c>
      <c r="H68" s="3">
        <f>ROUND(C68*F68,0)</f>
        <v>0</v>
      </c>
      <c r="I68" s="2" t="s">
        <v>195</v>
      </c>
    </row>
    <row r="70" spans="1:9" ht="114.75">
      <c r="A70" s="6">
        <f>A68+1</f>
        <v>137</v>
      </c>
      <c r="B70" s="4" t="s">
        <v>183</v>
      </c>
      <c r="C70" s="1">
        <v>10</v>
      </c>
      <c r="D70" s="2" t="s">
        <v>7</v>
      </c>
      <c r="G70" s="3">
        <f>ROUND(C70*E70,0)</f>
        <v>0</v>
      </c>
      <c r="H70" s="3">
        <f>ROUND(C70*F70,0)</f>
        <v>0</v>
      </c>
      <c r="I70" s="2" t="s">
        <v>195</v>
      </c>
    </row>
    <row r="72" spans="1:9" ht="114.75">
      <c r="A72" s="6">
        <f>A70+1</f>
        <v>138</v>
      </c>
      <c r="B72" s="4" t="s">
        <v>169</v>
      </c>
      <c r="C72" s="1">
        <v>2</v>
      </c>
      <c r="D72" s="2" t="s">
        <v>7</v>
      </c>
      <c r="G72" s="3">
        <f>ROUND(C72*E72,0)</f>
        <v>0</v>
      </c>
      <c r="H72" s="3">
        <f>ROUND(C72*F72,0)</f>
        <v>0</v>
      </c>
      <c r="I72" s="2" t="s">
        <v>195</v>
      </c>
    </row>
    <row r="74" spans="1:9" ht="114.75">
      <c r="A74" s="6">
        <f>A72+1</f>
        <v>139</v>
      </c>
      <c r="B74" s="4" t="s">
        <v>170</v>
      </c>
      <c r="C74" s="1">
        <v>2</v>
      </c>
      <c r="D74" s="2" t="s">
        <v>7</v>
      </c>
      <c r="G74" s="3">
        <f>ROUND(C74*E74,0)</f>
        <v>0</v>
      </c>
      <c r="H74" s="3">
        <f>ROUND(C74*F74,0)</f>
        <v>0</v>
      </c>
      <c r="I74" s="2" t="s">
        <v>195</v>
      </c>
    </row>
    <row r="76" spans="1:9" ht="114.75">
      <c r="A76" s="6">
        <f>A74+1</f>
        <v>140</v>
      </c>
      <c r="B76" s="4" t="s">
        <v>184</v>
      </c>
      <c r="C76" s="1">
        <v>2</v>
      </c>
      <c r="D76" s="2" t="s">
        <v>7</v>
      </c>
      <c r="G76" s="3">
        <f>ROUND(C76*E76,0)</f>
        <v>0</v>
      </c>
      <c r="H76" s="3">
        <f>ROUND(C76*F76,0)</f>
        <v>0</v>
      </c>
      <c r="I76" s="2" t="s">
        <v>195</v>
      </c>
    </row>
    <row r="78" spans="1:9" ht="114.75">
      <c r="A78" s="6">
        <f>A76+1</f>
        <v>141</v>
      </c>
      <c r="B78" s="4" t="s">
        <v>185</v>
      </c>
      <c r="C78" s="1">
        <v>2</v>
      </c>
      <c r="D78" s="2" t="s">
        <v>7</v>
      </c>
      <c r="G78" s="3">
        <f>ROUND(C78*E78,0)</f>
        <v>0</v>
      </c>
      <c r="H78" s="3">
        <f>ROUND(C78*F78,0)</f>
        <v>0</v>
      </c>
      <c r="I78" s="2" t="s">
        <v>205</v>
      </c>
    </row>
    <row r="80" spans="1:9" ht="114.75">
      <c r="A80" s="6">
        <f>A78+1</f>
        <v>142</v>
      </c>
      <c r="B80" s="4" t="s">
        <v>186</v>
      </c>
      <c r="C80" s="1">
        <v>2</v>
      </c>
      <c r="D80" s="2" t="s">
        <v>7</v>
      </c>
      <c r="G80" s="3">
        <f>ROUND(C80*E80,0)</f>
        <v>0</v>
      </c>
      <c r="H80" s="3">
        <f>ROUND(C80*F80,0)</f>
        <v>0</v>
      </c>
      <c r="I80" s="2" t="s">
        <v>195</v>
      </c>
    </row>
    <row r="82" spans="1:9" ht="114.75">
      <c r="A82" s="6">
        <f>A80+1</f>
        <v>143</v>
      </c>
      <c r="B82" s="4" t="s">
        <v>175</v>
      </c>
      <c r="C82" s="1">
        <v>1</v>
      </c>
      <c r="D82" s="2" t="s">
        <v>7</v>
      </c>
      <c r="G82" s="3">
        <f>ROUND(C82*E82,0)</f>
        <v>0</v>
      </c>
      <c r="H82" s="3">
        <f>ROUND(C82*F82,0)</f>
        <v>0</v>
      </c>
      <c r="I82" s="2" t="s">
        <v>195</v>
      </c>
    </row>
    <row r="84" spans="1:9" ht="114.75">
      <c r="A84" s="6">
        <f>A82+1</f>
        <v>144</v>
      </c>
      <c r="B84" s="4" t="s">
        <v>176</v>
      </c>
      <c r="C84" s="1">
        <v>1</v>
      </c>
      <c r="D84" s="2" t="s">
        <v>7</v>
      </c>
      <c r="G84" s="3">
        <f>ROUND(C84*E84,0)</f>
        <v>0</v>
      </c>
      <c r="H84" s="3">
        <f>ROUND(C84*F84,0)</f>
        <v>0</v>
      </c>
      <c r="I84" s="2" t="s">
        <v>117</v>
      </c>
    </row>
    <row r="86" spans="1:9" ht="114.75">
      <c r="A86" s="6">
        <f>A84+1</f>
        <v>145</v>
      </c>
      <c r="B86" s="4" t="s">
        <v>177</v>
      </c>
      <c r="C86" s="1">
        <v>1</v>
      </c>
      <c r="D86" s="2" t="s">
        <v>7</v>
      </c>
      <c r="G86" s="3">
        <f>ROUND(C86*E86,0)</f>
        <v>0</v>
      </c>
      <c r="H86" s="3">
        <f>ROUND(C86*F86,0)</f>
        <v>0</v>
      </c>
      <c r="I86" s="2" t="s">
        <v>195</v>
      </c>
    </row>
    <row r="88" spans="1:9" ht="127.5">
      <c r="A88" s="6">
        <f>A86+1</f>
        <v>146</v>
      </c>
      <c r="B88" s="4" t="s">
        <v>86</v>
      </c>
      <c r="C88" s="1">
        <v>4</v>
      </c>
      <c r="D88" s="2" t="s">
        <v>7</v>
      </c>
      <c r="G88" s="3">
        <f>ROUND(C88*E88,0)</f>
        <v>0</v>
      </c>
      <c r="H88" s="3">
        <f>ROUND(C88*F88,0)</f>
        <v>0</v>
      </c>
      <c r="I88" s="2" t="s">
        <v>195</v>
      </c>
    </row>
    <row r="90" spans="1:9" ht="103.5">
      <c r="A90" s="6">
        <f>A88+1</f>
        <v>147</v>
      </c>
      <c r="B90" s="4" t="s">
        <v>227</v>
      </c>
      <c r="C90" s="1">
        <v>5</v>
      </c>
      <c r="D90" s="2" t="s">
        <v>7</v>
      </c>
      <c r="G90" s="3">
        <f>ROUND(C90*E90,0)</f>
        <v>0</v>
      </c>
      <c r="H90" s="3">
        <f>ROUND(C90*F90,0)</f>
        <v>0</v>
      </c>
      <c r="I90" s="2" t="s">
        <v>195</v>
      </c>
    </row>
    <row r="92" spans="1:9" ht="63.75">
      <c r="A92" s="6">
        <f>A90+1</f>
        <v>148</v>
      </c>
      <c r="B92" s="4" t="s">
        <v>150</v>
      </c>
      <c r="C92" s="1">
        <v>1</v>
      </c>
      <c r="D92" s="2" t="s">
        <v>7</v>
      </c>
      <c r="G92" s="3">
        <f>ROUND(C92*E92,0)</f>
        <v>0</v>
      </c>
      <c r="H92" s="3">
        <f>ROUND(C92*F92,0)</f>
        <v>0</v>
      </c>
      <c r="I92" s="2" t="s">
        <v>195</v>
      </c>
    </row>
    <row r="94" spans="1:9" ht="89.25">
      <c r="A94" s="6">
        <f>A92+1</f>
        <v>149</v>
      </c>
      <c r="B94" s="4" t="s">
        <v>151</v>
      </c>
      <c r="C94" s="1">
        <v>21</v>
      </c>
      <c r="D94" s="2" t="s">
        <v>7</v>
      </c>
      <c r="G94" s="3">
        <f>ROUND(C94*E94,0)</f>
        <v>0</v>
      </c>
      <c r="H94" s="3">
        <f>ROUND(C94*F94,0)</f>
        <v>0</v>
      </c>
      <c r="I94" s="2" t="s">
        <v>220</v>
      </c>
    </row>
    <row r="96" spans="1:9" ht="51">
      <c r="A96" s="6">
        <f>A94+1</f>
        <v>150</v>
      </c>
      <c r="B96" s="4" t="s">
        <v>153</v>
      </c>
      <c r="C96" s="1">
        <v>21</v>
      </c>
      <c r="D96" s="2" t="s">
        <v>154</v>
      </c>
      <c r="G96" s="3">
        <f>ROUND(C96*E96,0)</f>
        <v>0</v>
      </c>
      <c r="H96" s="3">
        <f>ROUND(C96*F96,0)</f>
        <v>0</v>
      </c>
      <c r="I96" s="2" t="s">
        <v>195</v>
      </c>
    </row>
    <row r="98" spans="1:9" ht="116.25">
      <c r="A98" s="6">
        <f>A96+1</f>
        <v>151</v>
      </c>
      <c r="B98" s="4" t="s">
        <v>228</v>
      </c>
      <c r="C98" s="1">
        <v>2</v>
      </c>
      <c r="D98" s="2" t="s">
        <v>7</v>
      </c>
      <c r="G98" s="3">
        <f>ROUND(C98*E98,0)</f>
        <v>0</v>
      </c>
      <c r="H98" s="3">
        <f>ROUND(C98*F98,0)</f>
        <v>0</v>
      </c>
      <c r="I98" s="2" t="s">
        <v>195</v>
      </c>
    </row>
    <row r="100" spans="1:9" ht="116.25">
      <c r="A100" s="6">
        <f>A98+1</f>
        <v>152</v>
      </c>
      <c r="B100" s="4" t="s">
        <v>229</v>
      </c>
      <c r="C100" s="1">
        <v>2</v>
      </c>
      <c r="D100" s="2" t="s">
        <v>7</v>
      </c>
      <c r="G100" s="3">
        <f>ROUND(C100*E100,0)</f>
        <v>0</v>
      </c>
      <c r="H100" s="3">
        <f>ROUND(C100*F100,0)</f>
        <v>0</v>
      </c>
      <c r="I100" s="2" t="s">
        <v>195</v>
      </c>
    </row>
    <row r="102" spans="1:9" ht="65.25">
      <c r="A102" s="6">
        <f>A100+1</f>
        <v>153</v>
      </c>
      <c r="B102" s="4" t="s">
        <v>230</v>
      </c>
      <c r="C102" s="1">
        <v>10</v>
      </c>
      <c r="D102" s="2" t="s">
        <v>7</v>
      </c>
      <c r="G102" s="3">
        <f>ROUND(C102*E102,0)</f>
        <v>0</v>
      </c>
      <c r="H102" s="3">
        <f>ROUND(C102*F102,0)</f>
        <v>0</v>
      </c>
      <c r="I102" s="2" t="s">
        <v>195</v>
      </c>
    </row>
    <row r="104" spans="1:9" ht="51">
      <c r="A104" s="6">
        <f>A102+1</f>
        <v>154</v>
      </c>
      <c r="B104" s="4" t="s">
        <v>187</v>
      </c>
      <c r="C104" s="1">
        <v>2</v>
      </c>
      <c r="D104" s="2" t="s">
        <v>7</v>
      </c>
      <c r="G104" s="3">
        <f>ROUND(C104*E104,0)</f>
        <v>0</v>
      </c>
      <c r="H104" s="3">
        <f>ROUND(C104*F104,0)</f>
        <v>0</v>
      </c>
      <c r="I104" s="2" t="s">
        <v>195</v>
      </c>
    </row>
    <row r="106" spans="1:9" ht="51">
      <c r="A106" s="6">
        <f>A104+1</f>
        <v>155</v>
      </c>
      <c r="B106" s="4" t="s">
        <v>188</v>
      </c>
      <c r="C106" s="1">
        <v>2</v>
      </c>
      <c r="D106" s="2" t="s">
        <v>7</v>
      </c>
      <c r="G106" s="3">
        <f>ROUND(C106*E106,0)</f>
        <v>0</v>
      </c>
      <c r="H106" s="3">
        <f>ROUND(C106*F106,0)</f>
        <v>0</v>
      </c>
      <c r="I106" s="2" t="s">
        <v>195</v>
      </c>
    </row>
    <row r="108" spans="1:9" ht="76.5">
      <c r="A108" s="6">
        <f>A106+1</f>
        <v>156</v>
      </c>
      <c r="B108" s="4" t="s">
        <v>87</v>
      </c>
      <c r="C108" s="1">
        <v>1</v>
      </c>
      <c r="D108" s="2" t="s">
        <v>7</v>
      </c>
      <c r="G108" s="3">
        <f>ROUND(C108*E108,0)</f>
        <v>0</v>
      </c>
      <c r="H108" s="3">
        <f>ROUND(C108*F108,0)</f>
        <v>0</v>
      </c>
      <c r="I108" s="2" t="s">
        <v>195</v>
      </c>
    </row>
    <row r="110" spans="1:9" ht="76.5">
      <c r="A110" s="6">
        <f>A108+1</f>
        <v>157</v>
      </c>
      <c r="B110" s="4" t="s">
        <v>88</v>
      </c>
      <c r="C110" s="1">
        <v>1</v>
      </c>
      <c r="D110" s="2" t="s">
        <v>7</v>
      </c>
      <c r="G110" s="3">
        <f>ROUND(C110*E110,0)</f>
        <v>0</v>
      </c>
      <c r="H110" s="3">
        <f>ROUND(C110*F110,0)</f>
        <v>0</v>
      </c>
      <c r="I110" s="2" t="s">
        <v>195</v>
      </c>
    </row>
    <row r="112" spans="1:9" ht="89.25">
      <c r="A112" s="6">
        <f>A110+1</f>
        <v>158</v>
      </c>
      <c r="B112" s="4" t="s">
        <v>190</v>
      </c>
      <c r="C112" s="1">
        <v>2</v>
      </c>
      <c r="D112" s="2" t="s">
        <v>7</v>
      </c>
      <c r="G112" s="3">
        <f>ROUND(C112*E112,0)</f>
        <v>0</v>
      </c>
      <c r="H112" s="3">
        <f>ROUND(C112*F112,0)</f>
        <v>0</v>
      </c>
      <c r="I112" s="2" t="s">
        <v>195</v>
      </c>
    </row>
    <row r="114" spans="1:9" ht="89.25">
      <c r="A114" s="6">
        <f>A112+1</f>
        <v>159</v>
      </c>
      <c r="B114" s="4" t="s">
        <v>189</v>
      </c>
      <c r="C114" s="1">
        <v>2</v>
      </c>
      <c r="D114" s="2" t="s">
        <v>7</v>
      </c>
      <c r="G114" s="3">
        <f>ROUND(C114*E114,0)</f>
        <v>0</v>
      </c>
      <c r="H114" s="3">
        <f>ROUND(C114*F114,0)</f>
        <v>0</v>
      </c>
      <c r="I114" s="2" t="s">
        <v>195</v>
      </c>
    </row>
    <row r="116" spans="1:9" ht="370.5" customHeight="1">
      <c r="A116" s="6">
        <f>A114+1</f>
        <v>160</v>
      </c>
      <c r="B116" s="4" t="s">
        <v>192</v>
      </c>
      <c r="C116" s="1">
        <v>1</v>
      </c>
      <c r="D116" s="2" t="s">
        <v>7</v>
      </c>
      <c r="G116" s="3">
        <f>ROUND(C116*E116,0)</f>
        <v>0</v>
      </c>
      <c r="H116" s="3">
        <f>ROUND(C116*F116,0)</f>
        <v>0</v>
      </c>
      <c r="I116" s="2" t="s">
        <v>195</v>
      </c>
    </row>
    <row r="118" spans="1:9" ht="409.5">
      <c r="A118" s="6">
        <f>A116+1</f>
        <v>161</v>
      </c>
      <c r="B118" s="4" t="s">
        <v>191</v>
      </c>
      <c r="C118" s="1">
        <v>1</v>
      </c>
      <c r="D118" s="2" t="s">
        <v>7</v>
      </c>
      <c r="G118" s="3">
        <f>ROUND(C118*E118,0)</f>
        <v>0</v>
      </c>
      <c r="H118" s="3">
        <f>ROUND(C118*F118,0)</f>
        <v>0</v>
      </c>
      <c r="I118" s="2" t="s">
        <v>195</v>
      </c>
    </row>
    <row r="120" spans="1:9" ht="153">
      <c r="A120" s="6">
        <f>A118+1</f>
        <v>162</v>
      </c>
      <c r="B120" s="4" t="s">
        <v>89</v>
      </c>
      <c r="C120" s="1">
        <v>58</v>
      </c>
      <c r="D120" s="2" t="s">
        <v>52</v>
      </c>
      <c r="G120" s="3">
        <f>ROUND(C120*E120,0)</f>
        <v>0</v>
      </c>
      <c r="H120" s="3">
        <f>ROUND(C120*F120,0)</f>
        <v>0</v>
      </c>
      <c r="I120" s="2" t="s">
        <v>195</v>
      </c>
    </row>
    <row r="122" spans="1:9" ht="51">
      <c r="A122" s="6">
        <f>A120+1</f>
        <v>163</v>
      </c>
      <c r="B122" s="4" t="s">
        <v>90</v>
      </c>
      <c r="C122" s="1">
        <v>1</v>
      </c>
      <c r="D122" s="2" t="s">
        <v>70</v>
      </c>
      <c r="G122" s="3">
        <f>ROUND(C122*E122,0)</f>
        <v>0</v>
      </c>
      <c r="H122" s="3">
        <f>ROUND(C122*F122,0)</f>
        <v>0</v>
      </c>
      <c r="I122" s="2" t="s">
        <v>195</v>
      </c>
    </row>
    <row r="124" spans="1:9" ht="153">
      <c r="A124" s="6">
        <f>A122+1</f>
        <v>164</v>
      </c>
      <c r="B124" s="4" t="s">
        <v>91</v>
      </c>
      <c r="C124" s="1">
        <v>740</v>
      </c>
      <c r="D124" s="2" t="s">
        <v>7</v>
      </c>
      <c r="G124" s="3">
        <f>ROUND(C124*E124,0)</f>
        <v>0</v>
      </c>
      <c r="H124" s="3">
        <f>ROUND(C124*F124,0)</f>
        <v>0</v>
      </c>
      <c r="I124" s="2" t="s">
        <v>195</v>
      </c>
    </row>
    <row r="126" spans="1:9" ht="153">
      <c r="A126" s="6">
        <f>A124+1</f>
        <v>165</v>
      </c>
      <c r="B126" s="4" t="s">
        <v>155</v>
      </c>
      <c r="C126" s="1">
        <v>450</v>
      </c>
      <c r="D126" s="2" t="s">
        <v>7</v>
      </c>
      <c r="G126" s="3">
        <f>ROUND(C126*E126,0)</f>
        <v>0</v>
      </c>
      <c r="H126" s="3">
        <f>ROUND(C126*F126,0)</f>
        <v>0</v>
      </c>
      <c r="I126" s="2" t="s">
        <v>195</v>
      </c>
    </row>
    <row r="128" spans="1:8" ht="26.25" customHeight="1">
      <c r="A128" s="6">
        <f>A126+1</f>
        <v>166</v>
      </c>
      <c r="B128" s="4" t="s">
        <v>93</v>
      </c>
      <c r="C128" s="1">
        <v>87</v>
      </c>
      <c r="D128" s="2" t="s">
        <v>92</v>
      </c>
      <c r="G128" s="3">
        <f>ROUND(C128*E128,0)</f>
        <v>0</v>
      </c>
      <c r="H128" s="3">
        <f>ROUND(C128*F128,0)</f>
        <v>0</v>
      </c>
    </row>
    <row r="130" spans="1:8" ht="51">
      <c r="A130" s="6">
        <f>A128+1</f>
        <v>167</v>
      </c>
      <c r="B130" s="4" t="s">
        <v>95</v>
      </c>
      <c r="C130" s="1">
        <v>1</v>
      </c>
      <c r="D130" s="2" t="s">
        <v>94</v>
      </c>
      <c r="G130" s="3">
        <f>ROUND(C130*E130,0)</f>
        <v>0</v>
      </c>
      <c r="H130" s="3">
        <f>ROUND(C130*F130,0)</f>
        <v>0</v>
      </c>
    </row>
    <row r="132" spans="1:8" ht="38.25">
      <c r="A132" s="6">
        <f>A130+1</f>
        <v>168</v>
      </c>
      <c r="B132" s="4" t="s">
        <v>90</v>
      </c>
      <c r="C132" s="4">
        <v>1</v>
      </c>
      <c r="D132" s="4" t="s">
        <v>154</v>
      </c>
      <c r="E132" s="4"/>
      <c r="F132" s="4"/>
      <c r="G132" s="3">
        <f>ROUND(C132*E132,0)</f>
        <v>0</v>
      </c>
      <c r="H132" s="3">
        <f>ROUND(C132*F132,0)</f>
        <v>0</v>
      </c>
    </row>
    <row r="134" spans="1:9" ht="51">
      <c r="A134" s="6">
        <f>A132+1</f>
        <v>169</v>
      </c>
      <c r="B134" s="4" t="s">
        <v>96</v>
      </c>
      <c r="C134" s="1">
        <v>15</v>
      </c>
      <c r="D134" s="2" t="s">
        <v>7</v>
      </c>
      <c r="G134" s="3">
        <f>ROUND(C134*E134,0)</f>
        <v>0</v>
      </c>
      <c r="H134" s="3">
        <f>ROUND(C134*F134,0)</f>
        <v>0</v>
      </c>
      <c r="I134" s="2" t="s">
        <v>195</v>
      </c>
    </row>
    <row r="136" spans="1:9" ht="51">
      <c r="A136" s="6">
        <f>A134+1</f>
        <v>170</v>
      </c>
      <c r="B136" s="4" t="s">
        <v>97</v>
      </c>
      <c r="C136" s="1">
        <v>5</v>
      </c>
      <c r="D136" s="2" t="s">
        <v>7</v>
      </c>
      <c r="G136" s="3">
        <f>ROUND(C136*E136,0)</f>
        <v>0</v>
      </c>
      <c r="H136" s="3">
        <f>ROUND(C136*F136,0)</f>
        <v>0</v>
      </c>
      <c r="I136" s="2" t="s">
        <v>117</v>
      </c>
    </row>
    <row r="138" spans="1:9" ht="51">
      <c r="A138" s="6">
        <f>A136+1</f>
        <v>171</v>
      </c>
      <c r="B138" s="4" t="s">
        <v>98</v>
      </c>
      <c r="C138" s="1">
        <v>3</v>
      </c>
      <c r="D138" s="2" t="s">
        <v>7</v>
      </c>
      <c r="G138" s="3">
        <f>ROUND(C138*E138,0)</f>
        <v>0</v>
      </c>
      <c r="H138" s="3">
        <f>ROUND(C138*F138,0)</f>
        <v>0</v>
      </c>
      <c r="I138" s="2" t="s">
        <v>195</v>
      </c>
    </row>
    <row r="140" spans="1:9" ht="51">
      <c r="A140" s="6">
        <f>A138+1</f>
        <v>172</v>
      </c>
      <c r="B140" s="4" t="s">
        <v>99</v>
      </c>
      <c r="C140" s="1">
        <v>3</v>
      </c>
      <c r="D140" s="2" t="s">
        <v>7</v>
      </c>
      <c r="G140" s="3">
        <f>ROUND(C140*E140,0)</f>
        <v>0</v>
      </c>
      <c r="H140" s="3">
        <f>ROUND(C140*F140,0)</f>
        <v>0</v>
      </c>
      <c r="I140" s="2" t="s">
        <v>195</v>
      </c>
    </row>
    <row r="142" spans="1:9" ht="51">
      <c r="A142" s="6">
        <f>A140+1</f>
        <v>173</v>
      </c>
      <c r="B142" s="4" t="s">
        <v>100</v>
      </c>
      <c r="C142" s="1">
        <v>92</v>
      </c>
      <c r="D142" s="2" t="s">
        <v>12</v>
      </c>
      <c r="G142" s="3">
        <f>ROUND(C142*E142,0)</f>
        <v>0</v>
      </c>
      <c r="H142" s="3">
        <f>ROUND(C142*F142,0)</f>
        <v>0</v>
      </c>
      <c r="I142" s="2" t="s">
        <v>195</v>
      </c>
    </row>
    <row r="144" spans="1:9" ht="51">
      <c r="A144" s="6">
        <f>A142+1</f>
        <v>174</v>
      </c>
      <c r="B144" s="4" t="s">
        <v>101</v>
      </c>
      <c r="C144" s="1">
        <v>19</v>
      </c>
      <c r="D144" s="2" t="s">
        <v>7</v>
      </c>
      <c r="G144" s="3">
        <f>ROUND(C144*E144,0)</f>
        <v>0</v>
      </c>
      <c r="H144" s="3">
        <f>ROUND(C144*F144,0)</f>
        <v>0</v>
      </c>
      <c r="I144" s="2" t="s">
        <v>195</v>
      </c>
    </row>
    <row r="146" spans="1:9" ht="51">
      <c r="A146" s="6">
        <f>A144+1</f>
        <v>175</v>
      </c>
      <c r="B146" s="4" t="s">
        <v>102</v>
      </c>
      <c r="C146" s="1">
        <v>61</v>
      </c>
      <c r="D146" s="2" t="s">
        <v>7</v>
      </c>
      <c r="G146" s="3">
        <f>ROUND(C146*E146,0)</f>
        <v>0</v>
      </c>
      <c r="H146" s="3">
        <f>ROUND(C146*F146,0)</f>
        <v>0</v>
      </c>
      <c r="I146" s="2" t="s">
        <v>195</v>
      </c>
    </row>
    <row r="148" spans="1:9" ht="51">
      <c r="A148" s="6">
        <f>A146+1</f>
        <v>176</v>
      </c>
      <c r="B148" s="4" t="s">
        <v>152</v>
      </c>
      <c r="C148" s="1">
        <v>95</v>
      </c>
      <c r="D148" s="2" t="s">
        <v>7</v>
      </c>
      <c r="G148" s="3">
        <f>ROUND(C148*E148,0)</f>
        <v>0</v>
      </c>
      <c r="H148" s="3">
        <f>ROUND(C148*F148,0)</f>
        <v>0</v>
      </c>
      <c r="I148" s="2" t="s">
        <v>195</v>
      </c>
    </row>
    <row r="149" spans="1:8" s="12" customFormat="1" ht="15" customHeight="1">
      <c r="A149" s="7"/>
      <c r="B149" s="8" t="s">
        <v>39</v>
      </c>
      <c r="C149" s="9"/>
      <c r="D149" s="10"/>
      <c r="E149" s="11"/>
      <c r="F149" s="11"/>
      <c r="G149" s="11">
        <f>ROUND(SUM(G2:G148),0)</f>
        <v>0</v>
      </c>
      <c r="H149" s="11">
        <f>ROUND(SUM(H2:H148),0)</f>
        <v>0</v>
      </c>
    </row>
  </sheetData>
  <sheetProtection/>
  <mergeCells count="2">
    <mergeCell ref="A2:E2"/>
    <mergeCell ref="A5:E5"/>
  </mergeCells>
  <printOptions horizontalCentered="1"/>
  <pageMargins left="0.5905511811023623" right="0.1968503937007874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&amp;L&amp;"Arial,Félkövér"&amp;10 03 Légtechnika</oddHeader>
    <oddFooter>&amp;R&amp;"Arial,Normál"&amp;10&amp;P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Béla</dc:creator>
  <cp:keywords/>
  <dc:description/>
  <cp:lastModifiedBy>Szerver</cp:lastModifiedBy>
  <cp:lastPrinted>2017-06-28T16:31:41Z</cp:lastPrinted>
  <dcterms:created xsi:type="dcterms:W3CDTF">2017-06-01T14:13:33Z</dcterms:created>
  <dcterms:modified xsi:type="dcterms:W3CDTF">2017-06-28T16:31:58Z</dcterms:modified>
  <cp:category/>
  <cp:version/>
  <cp:contentType/>
  <cp:contentStatus/>
</cp:coreProperties>
</file>